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spec'!$A$1:$U$65</definedName>
    <definedName name="_xlnm.Print_Titles" localSheetId="0">'Quart cons spec'!$1:$4</definedName>
  </definedNames>
  <calcPr fullCalcOnLoad="1"/>
</workbook>
</file>

<file path=xl/sharedStrings.xml><?xml version="1.0" encoding="utf-8"?>
<sst xmlns="http://schemas.openxmlformats.org/spreadsheetml/2006/main" count="65" uniqueCount="54">
  <si>
    <t>CONS</t>
  </si>
  <si>
    <t>D</t>
  </si>
  <si>
    <t>SU PRC2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</si>
  <si>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</si>
  <si>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</si>
  <si>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</si>
  <si>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</si>
  <si>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</si>
  <si>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</si>
  <si>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Progetto integrato scuola dell'infanzia</t>
  </si>
  <si>
    <t>Estate in città</t>
  </si>
  <si>
    <t xml:space="preserve">Assistenza alunni con handicap </t>
  </si>
  <si>
    <t>Servizi integrativi</t>
  </si>
  <si>
    <t>Giovani</t>
  </si>
  <si>
    <t>TOTALE QUARTIERI</t>
  </si>
  <si>
    <t>Vacanze anziani</t>
  </si>
  <si>
    <t>INDICE INFLAZIONE</t>
  </si>
  <si>
    <t>INDICE CONSUMI SPECIFICI</t>
  </si>
  <si>
    <t xml:space="preserve">Case di riposo </t>
  </si>
  <si>
    <t>Libere Forme Associative</t>
  </si>
  <si>
    <t>Nomadi</t>
  </si>
  <si>
    <t>Incarichi professionali</t>
  </si>
  <si>
    <t>Attività promozionali</t>
  </si>
  <si>
    <t>Costi di servizio-Direzione</t>
  </si>
  <si>
    <t>COORDINAMENTO SERVIZI SCOLASTICI</t>
  </si>
  <si>
    <t>Costi di servizio</t>
  </si>
  <si>
    <t>SCUOLA DELL'INFANZIA</t>
  </si>
  <si>
    <t>Costi di servizio-scuola infanzia</t>
  </si>
  <si>
    <t>DIRITTO ALLO STUDIO E ALTRE STRUTTURE EDUCATIVE</t>
  </si>
  <si>
    <t>Trasporto individuale</t>
  </si>
  <si>
    <t>Trasporto collettivo scolastico</t>
  </si>
  <si>
    <t>Iniziative di supporto</t>
  </si>
  <si>
    <t>Sport</t>
  </si>
  <si>
    <t>Attività culturali</t>
  </si>
  <si>
    <t>DIREZIONE, AFFARI GENERALI E ISTITUZIONALI</t>
  </si>
  <si>
    <t>Appartamenti protetti</t>
  </si>
  <si>
    <t>Set</t>
  </si>
  <si>
    <t>Adolescenti</t>
  </si>
  <si>
    <t xml:space="preserve">TOTALE  QUARTIERI </t>
  </si>
  <si>
    <t xml:space="preserve">TOTALE  </t>
  </si>
  <si>
    <t>AREA AFF.SERVIZI DELEGATI - COORD.QUARTIERI</t>
  </si>
  <si>
    <t>QUARTIERI CONSUMI SPECIFICI: SERIE STORICA (2001 - 2010)</t>
  </si>
  <si>
    <t>SERVIZI SOCIO ASSISTENZIALI PER ANZIANI/ALTRO</t>
  </si>
  <si>
    <t>SERVIZI PER MINORI E FAMIGLIE</t>
  </si>
  <si>
    <t>Servizi residenziali e semiresidenziali</t>
  </si>
  <si>
    <t>Integrazioni economiche</t>
  </si>
  <si>
    <t>Interventi socio-educativi</t>
  </si>
  <si>
    <t>Borse lavoro</t>
  </si>
  <si>
    <t>Assistenza educativo-domiciliare</t>
  </si>
  <si>
    <t>Affidi familiari</t>
  </si>
  <si>
    <t>SERVIZI PER DISABILI</t>
  </si>
  <si>
    <t>Contributo gas a categorie disagiate</t>
  </si>
  <si>
    <t>SERVIZI PER ADULTI</t>
  </si>
  <si>
    <t>SPORT, CULTURA E GIOVANI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</si>
</sst>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.0"/>
    <numFmt numFmtId="179" formatCode="#,##0.000"/>
    <numFmt numFmtId="180" formatCode="\(0\)"/>
  </numFmts>
  <fonts count="7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3" fontId="5" fillId="2" borderId="11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178" fontId="2" fillId="2" borderId="9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6"/>
  <sheetViews>
    <sheetView tabSelected="1" workbookViewId="0" topLeftCell="A1">
      <selection activeCell="W46" sqref="W46"/>
    </sheetView>
  </sheetViews>
  <sheetFormatPr defaultColWidth="9.140625" defaultRowHeight="12.75"/>
  <cols>
    <col min="1" max="1" width="40.00390625" style="0" customWidth="1"/>
    <col min="2" max="2" width="5.7109375" style="0" customWidth="1"/>
    <col min="3" max="3" width="4.8515625" style="3" customWidth="1"/>
    <col min="4" max="4" width="5.7109375" style="0" customWidth="1"/>
    <col min="5" max="5" width="4.8515625" style="0" customWidth="1"/>
    <col min="6" max="6" width="5.7109375" style="0" customWidth="1"/>
    <col min="7" max="7" width="4.8515625" style="0" customWidth="1"/>
    <col min="8" max="8" width="5.7109375" style="0" customWidth="1"/>
    <col min="9" max="9" width="4.8515625" style="0" customWidth="1"/>
    <col min="10" max="10" width="5.7109375" style="0" customWidth="1"/>
    <col min="11" max="11" width="4.8515625" style="0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  <col min="16" max="16" width="5.7109375" style="0" customWidth="1"/>
    <col min="17" max="17" width="4.8515625" style="0" customWidth="1"/>
    <col min="18" max="18" width="5.7109375" style="0" customWidth="1"/>
    <col min="19" max="19" width="4.8515625" style="0" customWidth="1"/>
    <col min="20" max="20" width="5.7109375" style="0" customWidth="1"/>
    <col min="21" max="21" width="4.8515625" style="0" customWidth="1"/>
  </cols>
  <sheetData>
    <row r="1" spans="1:7" ht="15">
      <c r="A1" s="1" t="s">
        <v>41</v>
      </c>
      <c r="B1" s="29"/>
      <c r="C1" s="29"/>
      <c r="D1" s="29"/>
      <c r="E1" s="29"/>
      <c r="F1" s="29"/>
      <c r="G1" s="29"/>
    </row>
    <row r="2" ht="9" customHeight="1">
      <c r="A2" s="2"/>
    </row>
    <row r="3" spans="1:42" ht="12.75">
      <c r="A3" s="4"/>
      <c r="B3" s="6" t="s">
        <v>0</v>
      </c>
      <c r="C3" s="5"/>
      <c r="D3" s="6" t="s">
        <v>0</v>
      </c>
      <c r="E3" s="5"/>
      <c r="F3" s="6" t="s">
        <v>0</v>
      </c>
      <c r="G3" s="5"/>
      <c r="H3" s="6" t="s">
        <v>0</v>
      </c>
      <c r="I3" s="5"/>
      <c r="J3" s="6" t="s">
        <v>0</v>
      </c>
      <c r="K3" s="5"/>
      <c r="L3" s="6" t="s">
        <v>0</v>
      </c>
      <c r="M3" s="5"/>
      <c r="N3" s="6" t="s">
        <v>0</v>
      </c>
      <c r="O3" s="5"/>
      <c r="P3" s="6" t="s">
        <v>0</v>
      </c>
      <c r="Q3" s="5"/>
      <c r="R3" s="6" t="s">
        <v>0</v>
      </c>
      <c r="S3" s="5"/>
      <c r="T3" s="6" t="s">
        <v>0</v>
      </c>
      <c r="U3" s="5"/>
      <c r="AO3" s="8" t="s">
        <v>1</v>
      </c>
      <c r="AP3" s="7"/>
    </row>
    <row r="4" spans="1:42" ht="12.75">
      <c r="A4" s="32"/>
      <c r="B4" s="25">
        <v>2001</v>
      </c>
      <c r="C4" s="9"/>
      <c r="D4" s="25">
        <v>2002</v>
      </c>
      <c r="E4" s="9"/>
      <c r="F4" s="25">
        <v>2003</v>
      </c>
      <c r="G4" s="9"/>
      <c r="H4" s="25">
        <v>2004</v>
      </c>
      <c r="I4" s="9"/>
      <c r="J4" s="25">
        <v>2005</v>
      </c>
      <c r="K4" s="9"/>
      <c r="L4" s="25">
        <v>2006</v>
      </c>
      <c r="M4" s="9"/>
      <c r="N4" s="25">
        <v>2007</v>
      </c>
      <c r="O4" s="9"/>
      <c r="P4" s="25">
        <v>2008</v>
      </c>
      <c r="Q4" s="9"/>
      <c r="R4" s="25">
        <v>2009</v>
      </c>
      <c r="S4" s="9"/>
      <c r="T4" s="25">
        <v>2010</v>
      </c>
      <c r="U4" s="9"/>
      <c r="AO4" s="10" t="s">
        <v>2</v>
      </c>
      <c r="AP4" s="11"/>
    </row>
    <row r="5" spans="1:42" ht="12.75">
      <c r="A5" s="12" t="s">
        <v>14</v>
      </c>
      <c r="B5" s="13"/>
      <c r="C5" s="26"/>
      <c r="D5" s="13"/>
      <c r="E5" s="26"/>
      <c r="F5" s="13"/>
      <c r="G5" s="26"/>
      <c r="H5" s="13"/>
      <c r="I5" s="26"/>
      <c r="J5" s="13"/>
      <c r="K5" s="26"/>
      <c r="L5" s="13"/>
      <c r="M5" s="26"/>
      <c r="N5" s="13"/>
      <c r="O5" s="26"/>
      <c r="P5" s="13"/>
      <c r="Q5" s="26"/>
      <c r="R5" s="13"/>
      <c r="S5" s="26"/>
      <c r="T5" s="13"/>
      <c r="U5" s="26"/>
      <c r="AO5" s="13"/>
      <c r="AP5" s="14"/>
    </row>
    <row r="6" spans="1:42" ht="12.75">
      <c r="A6" s="15" t="s">
        <v>34</v>
      </c>
      <c r="B6" s="16">
        <f>SUM(C7:C9)</f>
        <v>1975</v>
      </c>
      <c r="C6" s="20"/>
      <c r="D6" s="16">
        <f>SUM(E7:E9)</f>
        <v>1788</v>
      </c>
      <c r="E6" s="20"/>
      <c r="F6" s="16">
        <f>SUM(G7:G9)</f>
        <v>1513</v>
      </c>
      <c r="G6" s="20"/>
      <c r="H6" s="16">
        <f>SUM(I7:I9)</f>
        <v>1640</v>
      </c>
      <c r="I6" s="20"/>
      <c r="J6" s="16">
        <f>SUM(K7:K9)</f>
        <v>1694</v>
      </c>
      <c r="K6" s="20"/>
      <c r="L6" s="16">
        <f>SUM(M7:M9)</f>
        <v>1839</v>
      </c>
      <c r="M6" s="20"/>
      <c r="N6" s="16">
        <f>SUM(O7:O9)</f>
        <v>1474</v>
      </c>
      <c r="O6" s="20"/>
      <c r="P6" s="16">
        <f>SUM(Q7:Q9)</f>
        <v>1250</v>
      </c>
      <c r="Q6" s="20"/>
      <c r="R6" s="16">
        <f>SUM(S7:S9)</f>
        <v>834</v>
      </c>
      <c r="S6" s="20"/>
      <c r="T6" s="16">
        <f>SUM(U7:U9)</f>
        <v>686</v>
      </c>
      <c r="U6" s="20"/>
      <c r="AO6" s="16" t="e">
        <f>SUM(AP7:AP7)</f>
        <v>#REF!</v>
      </c>
      <c r="AP6" s="17"/>
    </row>
    <row r="7" spans="1:42" ht="12.75">
      <c r="A7" s="18" t="s">
        <v>22</v>
      </c>
      <c r="B7" s="19"/>
      <c r="C7" s="31">
        <v>574</v>
      </c>
      <c r="D7" s="19"/>
      <c r="E7" s="17">
        <v>742</v>
      </c>
      <c r="F7" s="19"/>
      <c r="G7" s="20">
        <v>589</v>
      </c>
      <c r="H7" s="19"/>
      <c r="I7" s="20">
        <v>283</v>
      </c>
      <c r="J7" s="19"/>
      <c r="K7" s="20">
        <v>385</v>
      </c>
      <c r="L7" s="19"/>
      <c r="M7" s="20">
        <v>292</v>
      </c>
      <c r="N7" s="19"/>
      <c r="O7" s="20">
        <v>250</v>
      </c>
      <c r="P7" s="19"/>
      <c r="Q7" s="20">
        <v>224</v>
      </c>
      <c r="R7" s="19"/>
      <c r="S7" s="20">
        <v>127</v>
      </c>
      <c r="T7" s="19"/>
      <c r="U7" s="20">
        <v>92</v>
      </c>
      <c r="AO7" s="19"/>
      <c r="AP7" s="20" t="e">
        <f>+#REF!+#REF!+#REF!+#REF!+#REF!+#REF!+#REF!+#REF!+#REF!</f>
        <v>#REF!</v>
      </c>
    </row>
    <row r="8" spans="1:42" ht="12.75">
      <c r="A8" s="30" t="s">
        <v>19</v>
      </c>
      <c r="B8" s="19"/>
      <c r="C8" s="20"/>
      <c r="D8" s="19"/>
      <c r="E8" s="20">
        <v>130</v>
      </c>
      <c r="F8" s="19"/>
      <c r="G8" s="20">
        <v>168</v>
      </c>
      <c r="H8" s="19"/>
      <c r="I8" s="20">
        <v>290</v>
      </c>
      <c r="J8" s="19"/>
      <c r="K8" s="20">
        <v>347</v>
      </c>
      <c r="L8" s="19"/>
      <c r="M8" s="20">
        <v>340</v>
      </c>
      <c r="N8" s="19"/>
      <c r="O8" s="20">
        <v>280</v>
      </c>
      <c r="P8" s="19"/>
      <c r="Q8" s="20">
        <v>211</v>
      </c>
      <c r="R8" s="19"/>
      <c r="S8" s="20">
        <v>100</v>
      </c>
      <c r="T8" s="19"/>
      <c r="U8" s="20">
        <v>98</v>
      </c>
      <c r="AO8" s="19"/>
      <c r="AP8" s="20"/>
    </row>
    <row r="9" spans="1:42" ht="12.75">
      <c r="A9" s="18" t="s">
        <v>23</v>
      </c>
      <c r="B9" s="19"/>
      <c r="C9" s="31">
        <v>1401</v>
      </c>
      <c r="D9" s="19"/>
      <c r="E9" s="17">
        <v>916</v>
      </c>
      <c r="F9" s="19"/>
      <c r="G9" s="20">
        <v>756</v>
      </c>
      <c r="H9" s="19"/>
      <c r="I9" s="20">
        <v>1067</v>
      </c>
      <c r="J9" s="19"/>
      <c r="K9" s="20">
        <v>962</v>
      </c>
      <c r="L9" s="19"/>
      <c r="M9" s="20">
        <v>1207</v>
      </c>
      <c r="N9" s="19"/>
      <c r="O9" s="20">
        <v>944</v>
      </c>
      <c r="P9" s="19"/>
      <c r="Q9" s="20">
        <v>815</v>
      </c>
      <c r="R9" s="19"/>
      <c r="S9" s="20">
        <v>607</v>
      </c>
      <c r="T9" s="19"/>
      <c r="U9" s="20">
        <v>496</v>
      </c>
      <c r="AO9" s="19"/>
      <c r="AP9" s="20"/>
    </row>
    <row r="10" spans="1:42" ht="4.5" customHeight="1">
      <c r="A10" s="30"/>
      <c r="B10" s="19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AO10" s="19"/>
      <c r="AP10" s="20"/>
    </row>
    <row r="11" spans="1:42" ht="12.75">
      <c r="A11" s="21" t="s">
        <v>42</v>
      </c>
      <c r="B11" s="16">
        <f>SUM(C12:C21)</f>
        <v>19557</v>
      </c>
      <c r="C11" s="17"/>
      <c r="D11" s="16">
        <f>SUM(E12:E21)</f>
        <v>19524</v>
      </c>
      <c r="E11" s="17"/>
      <c r="F11" s="16">
        <f>SUM(G12:G21)</f>
        <v>20882</v>
      </c>
      <c r="G11" s="17"/>
      <c r="H11" s="16">
        <f>SUM(I12:I21)</f>
        <v>20600</v>
      </c>
      <c r="I11" s="17"/>
      <c r="J11" s="16">
        <f>SUM(K12:K21)</f>
        <v>21308</v>
      </c>
      <c r="K11" s="17"/>
      <c r="L11" s="16">
        <f>SUM(M12:M21)</f>
        <v>21055</v>
      </c>
      <c r="M11" s="17"/>
      <c r="N11" s="16">
        <f>SUM(O12:O21)</f>
        <v>21588</v>
      </c>
      <c r="O11" s="17"/>
      <c r="P11" s="16">
        <f>SUM(Q12:Q21)</f>
        <v>21455</v>
      </c>
      <c r="Q11" s="17"/>
      <c r="R11" s="16">
        <f>SUM(S12:S21)</f>
        <v>20098</v>
      </c>
      <c r="S11" s="17"/>
      <c r="T11" s="16">
        <f>SUM(U12:U21)</f>
        <v>18666</v>
      </c>
      <c r="U11" s="17"/>
      <c r="AO11" s="16" t="e">
        <f>SUM(AP12:AP21)</f>
        <v>#REF!</v>
      </c>
      <c r="AP11" s="17"/>
    </row>
    <row r="12" spans="1:42" ht="12.75">
      <c r="A12" s="18" t="s">
        <v>18</v>
      </c>
      <c r="B12" s="19"/>
      <c r="C12" s="20">
        <v>6220</v>
      </c>
      <c r="D12" s="19"/>
      <c r="E12" s="20">
        <v>5810</v>
      </c>
      <c r="F12" s="19"/>
      <c r="G12" s="20">
        <v>5768</v>
      </c>
      <c r="H12" s="19"/>
      <c r="I12" s="20">
        <v>5363</v>
      </c>
      <c r="J12" s="19"/>
      <c r="K12" s="20">
        <v>5303</v>
      </c>
      <c r="L12" s="19"/>
      <c r="M12" s="20">
        <v>5167</v>
      </c>
      <c r="N12" s="19"/>
      <c r="O12" s="20">
        <v>4737</v>
      </c>
      <c r="P12" s="19"/>
      <c r="Q12" s="20">
        <v>4579</v>
      </c>
      <c r="R12" s="19"/>
      <c r="S12" s="20">
        <v>4180</v>
      </c>
      <c r="T12" s="19"/>
      <c r="U12" s="20">
        <v>3902</v>
      </c>
      <c r="AO12" s="19"/>
      <c r="AP12" s="20" t="e">
        <f>+#REF!+#REF!+#REF!+#REF!+#REF!+#REF!+#REF!+#REF!+#REF!</f>
        <v>#REF!</v>
      </c>
    </row>
    <row r="13" spans="1:42" ht="12.75">
      <c r="A13" s="18" t="s">
        <v>35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>
        <v>218</v>
      </c>
      <c r="R13" s="19"/>
      <c r="S13" s="20">
        <v>164</v>
      </c>
      <c r="T13" s="19"/>
      <c r="U13" s="20">
        <v>195</v>
      </c>
      <c r="AO13" s="19"/>
      <c r="AP13" s="20"/>
    </row>
    <row r="14" spans="1:42" ht="12.75">
      <c r="A14" s="18" t="s">
        <v>3</v>
      </c>
      <c r="B14" s="19"/>
      <c r="C14" s="20">
        <v>3098</v>
      </c>
      <c r="D14" s="19"/>
      <c r="E14" s="20">
        <v>2711</v>
      </c>
      <c r="F14" s="19"/>
      <c r="G14" s="20">
        <v>3044</v>
      </c>
      <c r="H14" s="19"/>
      <c r="I14" s="20">
        <v>3214</v>
      </c>
      <c r="J14" s="19"/>
      <c r="K14" s="20">
        <v>3013</v>
      </c>
      <c r="L14" s="19"/>
      <c r="M14" s="20">
        <v>2872</v>
      </c>
      <c r="N14" s="19"/>
      <c r="O14" s="20">
        <v>3034</v>
      </c>
      <c r="P14" s="19"/>
      <c r="Q14" s="20">
        <v>2620</v>
      </c>
      <c r="R14" s="19"/>
      <c r="S14" s="20">
        <v>2157</v>
      </c>
      <c r="T14" s="19"/>
      <c r="U14" s="20">
        <v>2167</v>
      </c>
      <c r="AO14" s="19"/>
      <c r="AP14" s="20" t="e">
        <f>+#REF!+#REF!+#REF!+#REF!+#REF!+#REF!+#REF!+#REF!+#REF!</f>
        <v>#REF!</v>
      </c>
    </row>
    <row r="15" spans="1:42" ht="12.75">
      <c r="A15" s="18" t="s">
        <v>4</v>
      </c>
      <c r="B15" s="19"/>
      <c r="C15" s="20">
        <v>6070</v>
      </c>
      <c r="D15" s="19"/>
      <c r="E15" s="20">
        <v>6476</v>
      </c>
      <c r="F15" s="19"/>
      <c r="G15" s="20">
        <v>7189</v>
      </c>
      <c r="H15" s="19"/>
      <c r="I15" s="20">
        <v>6900</v>
      </c>
      <c r="J15" s="19"/>
      <c r="K15" s="20">
        <v>7432</v>
      </c>
      <c r="L15" s="19"/>
      <c r="M15" s="20">
        <v>7634</v>
      </c>
      <c r="N15" s="19"/>
      <c r="O15" s="20">
        <v>8273</v>
      </c>
      <c r="P15" s="19"/>
      <c r="Q15" s="20">
        <v>8217</v>
      </c>
      <c r="R15" s="19"/>
      <c r="S15" s="20">
        <v>8008</v>
      </c>
      <c r="T15" s="19"/>
      <c r="U15" s="20">
        <v>7082</v>
      </c>
      <c r="AO15" s="19"/>
      <c r="AP15" s="20" t="e">
        <f>+#REF!+#REF!+#REF!+#REF!+#REF!+#REF!+#REF!+#REF!+#REF!</f>
        <v>#REF!</v>
      </c>
    </row>
    <row r="16" spans="1:42" ht="12.75">
      <c r="A16" s="18" t="s">
        <v>5</v>
      </c>
      <c r="B16" s="19"/>
      <c r="C16" s="20">
        <v>1590</v>
      </c>
      <c r="D16" s="19"/>
      <c r="E16" s="20">
        <v>1820</v>
      </c>
      <c r="F16" s="19"/>
      <c r="G16" s="20">
        <v>2328</v>
      </c>
      <c r="H16" s="19"/>
      <c r="I16" s="20">
        <v>2649</v>
      </c>
      <c r="J16" s="19"/>
      <c r="K16" s="20">
        <v>3039</v>
      </c>
      <c r="L16" s="19"/>
      <c r="M16" s="20">
        <v>3218</v>
      </c>
      <c r="N16" s="19"/>
      <c r="O16" s="20">
        <v>3455</v>
      </c>
      <c r="P16" s="19"/>
      <c r="Q16" s="20">
        <v>3874</v>
      </c>
      <c r="R16" s="19"/>
      <c r="S16" s="20">
        <v>3734</v>
      </c>
      <c r="T16" s="19"/>
      <c r="U16" s="20">
        <v>3827</v>
      </c>
      <c r="AO16" s="19"/>
      <c r="AP16" s="20" t="e">
        <f>+#REF!+#REF!+#REF!+#REF!+#REF!+#REF!+#REF!+#REF!+#REF!</f>
        <v>#REF!</v>
      </c>
    </row>
    <row r="17" spans="1:42" ht="12.75">
      <c r="A17" s="18" t="s">
        <v>6</v>
      </c>
      <c r="B17" s="19"/>
      <c r="C17" s="20">
        <v>136</v>
      </c>
      <c r="D17" s="19"/>
      <c r="E17" s="20">
        <v>5</v>
      </c>
      <c r="F17" s="19"/>
      <c r="G17" s="20">
        <v>116</v>
      </c>
      <c r="H17" s="19"/>
      <c r="I17" s="20">
        <v>96</v>
      </c>
      <c r="J17" s="19"/>
      <c r="K17" s="20">
        <v>98</v>
      </c>
      <c r="L17" s="19"/>
      <c r="M17" s="20">
        <v>104</v>
      </c>
      <c r="N17" s="19"/>
      <c r="O17" s="20">
        <v>103</v>
      </c>
      <c r="P17" s="19"/>
      <c r="Q17" s="20">
        <v>106</v>
      </c>
      <c r="R17" s="19"/>
      <c r="S17" s="20">
        <v>99</v>
      </c>
      <c r="T17" s="19"/>
      <c r="U17" s="20">
        <v>77</v>
      </c>
      <c r="AO17" s="19"/>
      <c r="AP17" s="20" t="e">
        <f>+#REF!+#REF!+#REF!+#REF!+#REF!+#REF!+#REF!+#REF!+#REF!</f>
        <v>#REF!</v>
      </c>
    </row>
    <row r="18" spans="1:42" ht="12.75">
      <c r="A18" s="18" t="s">
        <v>7</v>
      </c>
      <c r="B18" s="19"/>
      <c r="C18" s="20">
        <v>512</v>
      </c>
      <c r="D18" s="19"/>
      <c r="E18" s="20">
        <v>568</v>
      </c>
      <c r="F18" s="19"/>
      <c r="G18" s="20">
        <v>519</v>
      </c>
      <c r="H18" s="19"/>
      <c r="I18" s="20">
        <v>497</v>
      </c>
      <c r="J18" s="19"/>
      <c r="K18" s="20">
        <v>487</v>
      </c>
      <c r="L18" s="19"/>
      <c r="M18" s="20">
        <v>460</v>
      </c>
      <c r="N18" s="19"/>
      <c r="O18" s="20">
        <v>478</v>
      </c>
      <c r="P18" s="19"/>
      <c r="Q18" s="20">
        <v>468</v>
      </c>
      <c r="R18" s="19"/>
      <c r="S18" s="20">
        <v>441</v>
      </c>
      <c r="T18" s="19"/>
      <c r="U18" s="20">
        <v>347</v>
      </c>
      <c r="AO18" s="19"/>
      <c r="AP18" s="20" t="e">
        <f>+#REF!+#REF!+#REF!+#REF!+#REF!+#REF!+#REF!+#REF!+#REF!</f>
        <v>#REF!</v>
      </c>
    </row>
    <row r="19" spans="1:42" ht="12.75">
      <c r="A19" s="18" t="s">
        <v>15</v>
      </c>
      <c r="B19" s="19"/>
      <c r="C19" s="20">
        <v>273</v>
      </c>
      <c r="D19" s="19"/>
      <c r="E19" s="20">
        <v>176</v>
      </c>
      <c r="F19" s="19"/>
      <c r="G19" s="20">
        <v>156</v>
      </c>
      <c r="H19" s="19"/>
      <c r="I19" s="20">
        <v>157</v>
      </c>
      <c r="J19" s="19"/>
      <c r="K19" s="20">
        <v>190</v>
      </c>
      <c r="L19" s="19"/>
      <c r="M19" s="20">
        <v>183</v>
      </c>
      <c r="N19" s="19"/>
      <c r="O19" s="20">
        <v>123</v>
      </c>
      <c r="P19" s="19"/>
      <c r="Q19" s="20">
        <v>137</v>
      </c>
      <c r="R19" s="19"/>
      <c r="S19" s="20">
        <v>143</v>
      </c>
      <c r="T19" s="19"/>
      <c r="U19" s="20">
        <v>109</v>
      </c>
      <c r="AO19" s="19"/>
      <c r="AP19" s="20" t="e">
        <f>+#REF!+#REF!+#REF!+#REF!+#REF!+#REF!+#REF!+#REF!+#REF!</f>
        <v>#REF!</v>
      </c>
    </row>
    <row r="20" spans="1:42" ht="12.75">
      <c r="A20" s="18" t="s">
        <v>8</v>
      </c>
      <c r="B20" s="19"/>
      <c r="C20" s="20">
        <f>1309+179</f>
        <v>1488</v>
      </c>
      <c r="D20" s="19"/>
      <c r="E20" s="20">
        <f>1728+92</f>
        <v>1820</v>
      </c>
      <c r="F20" s="19"/>
      <c r="G20" s="20">
        <f>1517+132</f>
        <v>1649</v>
      </c>
      <c r="H20" s="19"/>
      <c r="I20" s="20">
        <f>1472+166</f>
        <v>1638</v>
      </c>
      <c r="J20" s="19"/>
      <c r="K20" s="20">
        <f>1537+100</f>
        <v>1637</v>
      </c>
      <c r="L20" s="19"/>
      <c r="M20" s="20">
        <f>1371+5</f>
        <v>1376</v>
      </c>
      <c r="N20" s="19"/>
      <c r="O20" s="20">
        <f>1314+9</f>
        <v>1323</v>
      </c>
      <c r="P20" s="19"/>
      <c r="Q20" s="20">
        <v>1166</v>
      </c>
      <c r="R20" s="19"/>
      <c r="S20" s="20">
        <v>1102</v>
      </c>
      <c r="T20" s="19"/>
      <c r="U20" s="20">
        <v>885</v>
      </c>
      <c r="AO20" s="19"/>
      <c r="AP20" s="20" t="e">
        <f>+#REF!+#REF!+#REF!+#REF!+#REF!+#REF!+#REF!+#REF!+#REF!</f>
        <v>#REF!</v>
      </c>
    </row>
    <row r="21" spans="1:42" ht="12.75">
      <c r="A21" s="18" t="s">
        <v>20</v>
      </c>
      <c r="B21" s="19"/>
      <c r="C21" s="20">
        <f>155+15</f>
        <v>170</v>
      </c>
      <c r="D21" s="19"/>
      <c r="E21" s="20">
        <v>138</v>
      </c>
      <c r="F21" s="19"/>
      <c r="G21" s="20">
        <v>113</v>
      </c>
      <c r="H21" s="19"/>
      <c r="I21" s="20">
        <v>86</v>
      </c>
      <c r="J21" s="19"/>
      <c r="K21" s="20">
        <v>109</v>
      </c>
      <c r="L21" s="19"/>
      <c r="M21" s="20">
        <v>41</v>
      </c>
      <c r="N21" s="19"/>
      <c r="O21" s="20">
        <v>62</v>
      </c>
      <c r="P21" s="19"/>
      <c r="Q21" s="20">
        <v>70</v>
      </c>
      <c r="R21" s="19"/>
      <c r="S21" s="20">
        <v>70</v>
      </c>
      <c r="T21" s="19"/>
      <c r="U21" s="20">
        <v>75</v>
      </c>
      <c r="AO21" s="19"/>
      <c r="AP21" s="20" t="e">
        <f>+#REF!+#REF!+#REF!+#REF!+#REF!+#REF!+#REF!+#REF!+#REF!</f>
        <v>#REF!</v>
      </c>
    </row>
    <row r="22" spans="1:42" ht="4.5" customHeight="1">
      <c r="A22" s="30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AO22" s="19"/>
      <c r="AP22" s="20"/>
    </row>
    <row r="23" spans="1:42" ht="12.75">
      <c r="A23" s="21" t="s">
        <v>43</v>
      </c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>
        <f>SUM(S24:S29)</f>
        <v>84</v>
      </c>
      <c r="S23" s="17"/>
      <c r="T23" s="16">
        <f>SUM(U24:U29)</f>
        <v>8989</v>
      </c>
      <c r="U23" s="17"/>
      <c r="AO23" s="16"/>
      <c r="AP23" s="17"/>
    </row>
    <row r="24" spans="1:42" ht="12.75">
      <c r="A24" s="18" t="s">
        <v>44</v>
      </c>
      <c r="B24" s="19"/>
      <c r="C24" s="20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>
        <v>7078</v>
      </c>
      <c r="AO24" s="19"/>
      <c r="AP24" s="20"/>
    </row>
    <row r="25" spans="1:42" ht="12.75">
      <c r="A25" s="18" t="s">
        <v>45</v>
      </c>
      <c r="B25" s="19"/>
      <c r="C25" s="20"/>
      <c r="D25" s="19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20">
        <v>427</v>
      </c>
      <c r="AO25" s="19"/>
      <c r="AP25" s="20"/>
    </row>
    <row r="26" spans="1:42" ht="12.75">
      <c r="A26" s="18" t="s">
        <v>46</v>
      </c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>
        <v>84</v>
      </c>
      <c r="T26" s="19"/>
      <c r="U26" s="20">
        <v>803</v>
      </c>
      <c r="AO26" s="19"/>
      <c r="AP26" s="20"/>
    </row>
    <row r="27" spans="1:42" ht="12.75">
      <c r="A27" s="18" t="s">
        <v>47</v>
      </c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>
        <v>138</v>
      </c>
      <c r="AO27" s="19"/>
      <c r="AP27" s="20"/>
    </row>
    <row r="28" spans="1:42" ht="12.75">
      <c r="A28" s="18" t="s">
        <v>48</v>
      </c>
      <c r="B28" s="19"/>
      <c r="C28" s="20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20">
        <v>202</v>
      </c>
      <c r="AO28" s="19"/>
      <c r="AP28" s="20"/>
    </row>
    <row r="29" spans="1:42" ht="12.75">
      <c r="A29" s="18" t="s">
        <v>49</v>
      </c>
      <c r="B29" s="19"/>
      <c r="C29" s="20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20">
        <v>341</v>
      </c>
      <c r="AO29" s="19"/>
      <c r="AP29" s="20"/>
    </row>
    <row r="30" spans="1:42" ht="4.5" customHeight="1">
      <c r="A30" s="30"/>
      <c r="B30" s="19"/>
      <c r="C30" s="20"/>
      <c r="D30" s="19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AO30" s="19"/>
      <c r="AP30" s="20"/>
    </row>
    <row r="31" spans="1:42" ht="12.75">
      <c r="A31" s="21" t="s">
        <v>50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>
        <f>+U32</f>
        <v>200</v>
      </c>
      <c r="U31" s="17"/>
      <c r="AO31" s="16"/>
      <c r="AP31" s="17"/>
    </row>
    <row r="32" spans="1:42" ht="12.75">
      <c r="A32" s="18" t="s">
        <v>51</v>
      </c>
      <c r="B32" s="19"/>
      <c r="C32" s="20"/>
      <c r="D32" s="19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>
        <v>200</v>
      </c>
      <c r="AO32" s="19"/>
      <c r="AP32" s="20"/>
    </row>
    <row r="33" spans="1:42" ht="4.5" customHeight="1">
      <c r="A33" s="30"/>
      <c r="B33" s="19"/>
      <c r="C33" s="20"/>
      <c r="D33" s="19"/>
      <c r="E33" s="20"/>
      <c r="F33" s="19"/>
      <c r="G33" s="20"/>
      <c r="H33" s="19"/>
      <c r="I33" s="20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20"/>
      <c r="AO33" s="19"/>
      <c r="AP33" s="20"/>
    </row>
    <row r="34" spans="1:42" ht="12.75">
      <c r="A34" s="21" t="s">
        <v>52</v>
      </c>
      <c r="B34" s="16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>
        <f>SUM(U35:U36)</f>
        <v>295</v>
      </c>
      <c r="U34" s="17"/>
      <c r="AO34" s="16"/>
      <c r="AP34" s="17"/>
    </row>
    <row r="35" spans="1:42" ht="12.75">
      <c r="A35" s="18" t="s">
        <v>45</v>
      </c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>
        <v>194</v>
      </c>
      <c r="AO35" s="19"/>
      <c r="AP35" s="20"/>
    </row>
    <row r="36" spans="1:42" ht="12.75">
      <c r="A36" s="18" t="s">
        <v>47</v>
      </c>
      <c r="B36" s="16"/>
      <c r="C36" s="17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>
        <v>101</v>
      </c>
      <c r="AO36" s="16"/>
      <c r="AP36" s="17"/>
    </row>
    <row r="37" spans="1:42" ht="4.5" customHeight="1">
      <c r="A37" s="30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AO37" s="19"/>
      <c r="AP37" s="20"/>
    </row>
    <row r="38" spans="1:42" ht="12.75">
      <c r="A38" s="21" t="s">
        <v>24</v>
      </c>
      <c r="B38" s="16">
        <f>SUM(C39:C40)</f>
        <v>0</v>
      </c>
      <c r="C38" s="17"/>
      <c r="D38" s="16">
        <f>SUM(E39:E40)</f>
        <v>300</v>
      </c>
      <c r="E38" s="17"/>
      <c r="F38" s="16">
        <f>SUM(G39:G40)</f>
        <v>349</v>
      </c>
      <c r="G38" s="17"/>
      <c r="H38" s="16">
        <f>SUM(I39:I40)</f>
        <v>363</v>
      </c>
      <c r="I38" s="17"/>
      <c r="J38" s="16">
        <f>SUM(K39:K40)</f>
        <v>365</v>
      </c>
      <c r="K38" s="17"/>
      <c r="L38" s="16">
        <f>SUM(M39:M40)</f>
        <v>0</v>
      </c>
      <c r="M38" s="17"/>
      <c r="N38" s="16">
        <f>SUM(O39:O40)</f>
        <v>0</v>
      </c>
      <c r="O38" s="17"/>
      <c r="P38" s="16">
        <f>SUM(Q39:Q40)</f>
        <v>0</v>
      </c>
      <c r="Q38" s="17"/>
      <c r="R38" s="16">
        <f>SUM(S39:S40)</f>
        <v>10</v>
      </c>
      <c r="S38" s="17"/>
      <c r="T38" s="16">
        <f>SUM(U39:U40)</f>
        <v>0</v>
      </c>
      <c r="U38" s="17"/>
      <c r="AO38" s="16"/>
      <c r="AP38" s="17"/>
    </row>
    <row r="39" spans="1:42" ht="12.75">
      <c r="A39" s="18" t="s">
        <v>21</v>
      </c>
      <c r="B39" s="19"/>
      <c r="C39" s="20">
        <v>0</v>
      </c>
      <c r="D39" s="19"/>
      <c r="E39" s="20">
        <v>249</v>
      </c>
      <c r="F39" s="19"/>
      <c r="G39" s="20">
        <v>300</v>
      </c>
      <c r="H39" s="19"/>
      <c r="I39" s="20">
        <v>293</v>
      </c>
      <c r="J39" s="19"/>
      <c r="K39" s="20">
        <v>318</v>
      </c>
      <c r="L39" s="19"/>
      <c r="M39" s="20">
        <v>0</v>
      </c>
      <c r="N39" s="19"/>
      <c r="O39" s="20">
        <v>0</v>
      </c>
      <c r="P39" s="19"/>
      <c r="Q39" s="20">
        <v>0</v>
      </c>
      <c r="R39" s="19"/>
      <c r="S39" s="20">
        <v>10</v>
      </c>
      <c r="T39" s="19"/>
      <c r="U39" s="20">
        <v>0</v>
      </c>
      <c r="AO39" s="19"/>
      <c r="AP39" s="20"/>
    </row>
    <row r="40" spans="1:42" ht="12.75">
      <c r="A40" s="18" t="s">
        <v>25</v>
      </c>
      <c r="B40" s="19"/>
      <c r="C40" s="20">
        <v>0</v>
      </c>
      <c r="D40" s="19"/>
      <c r="E40" s="20">
        <v>51</v>
      </c>
      <c r="F40" s="19"/>
      <c r="G40" s="20">
        <v>49</v>
      </c>
      <c r="H40" s="19"/>
      <c r="I40" s="20">
        <v>70</v>
      </c>
      <c r="J40" s="19"/>
      <c r="K40" s="20">
        <v>47</v>
      </c>
      <c r="L40" s="19"/>
      <c r="M40" s="20">
        <v>0</v>
      </c>
      <c r="N40" s="19"/>
      <c r="O40" s="20">
        <v>0</v>
      </c>
      <c r="P40" s="19"/>
      <c r="Q40" s="20">
        <v>0</v>
      </c>
      <c r="R40" s="19"/>
      <c r="S40" s="20">
        <v>0</v>
      </c>
      <c r="T40" s="19"/>
      <c r="U40" s="20">
        <v>0</v>
      </c>
      <c r="AO40" s="19"/>
      <c r="AP40" s="20"/>
    </row>
    <row r="41" spans="1:42" ht="4.5" customHeight="1">
      <c r="A41" s="30"/>
      <c r="B41" s="19"/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20"/>
      <c r="AO41" s="19"/>
      <c r="AP41" s="20"/>
    </row>
    <row r="42" spans="1:42" ht="12.75">
      <c r="A42" s="21" t="s">
        <v>26</v>
      </c>
      <c r="B42" s="16">
        <f>SUM(C43:C44)</f>
        <v>431</v>
      </c>
      <c r="C42" s="17"/>
      <c r="D42" s="16">
        <f>SUM(E43:E44)</f>
        <v>535</v>
      </c>
      <c r="E42" s="17"/>
      <c r="F42" s="16">
        <f>SUM(G43:G44)</f>
        <v>596</v>
      </c>
      <c r="G42" s="17"/>
      <c r="H42" s="16">
        <f>SUM(I43:I44)</f>
        <v>761</v>
      </c>
      <c r="I42" s="17"/>
      <c r="J42" s="16">
        <f>SUM(K43:K44)</f>
        <v>838</v>
      </c>
      <c r="K42" s="17"/>
      <c r="L42" s="16">
        <f>SUM(M43:M44)</f>
        <v>885</v>
      </c>
      <c r="M42" s="17"/>
      <c r="N42" s="16">
        <f>SUM(O43:O44)</f>
        <v>888</v>
      </c>
      <c r="O42" s="17"/>
      <c r="P42" s="16">
        <f>SUM(Q43:Q44)</f>
        <v>948</v>
      </c>
      <c r="Q42" s="17"/>
      <c r="R42" s="16">
        <f>SUM(S43:S44)</f>
        <v>930</v>
      </c>
      <c r="S42" s="17"/>
      <c r="T42" s="16">
        <f>SUM(U43:U44)</f>
        <v>1061</v>
      </c>
      <c r="U42" s="17"/>
      <c r="AO42" s="19"/>
      <c r="AP42" s="20"/>
    </row>
    <row r="43" spans="1:42" ht="12.75">
      <c r="A43" s="18" t="s">
        <v>9</v>
      </c>
      <c r="B43" s="19"/>
      <c r="C43" s="20">
        <v>431</v>
      </c>
      <c r="D43" s="19"/>
      <c r="E43" s="20">
        <v>434</v>
      </c>
      <c r="F43" s="19"/>
      <c r="G43" s="20">
        <v>584</v>
      </c>
      <c r="H43" s="19"/>
      <c r="I43" s="20">
        <v>714</v>
      </c>
      <c r="J43" s="19"/>
      <c r="K43" s="20">
        <v>807</v>
      </c>
      <c r="L43" s="19"/>
      <c r="M43" s="20">
        <v>885</v>
      </c>
      <c r="N43" s="19"/>
      <c r="O43" s="20">
        <v>888</v>
      </c>
      <c r="P43" s="19"/>
      <c r="Q43" s="20">
        <v>948</v>
      </c>
      <c r="R43" s="19"/>
      <c r="S43" s="20">
        <v>930</v>
      </c>
      <c r="T43" s="19"/>
      <c r="U43" s="20">
        <v>1061</v>
      </c>
      <c r="AO43" s="19"/>
      <c r="AP43" s="20"/>
    </row>
    <row r="44" spans="1:42" ht="12.75">
      <c r="A44" s="18" t="s">
        <v>27</v>
      </c>
      <c r="B44" s="19"/>
      <c r="C44" s="20">
        <v>0</v>
      </c>
      <c r="D44" s="19"/>
      <c r="E44" s="20">
        <v>101</v>
      </c>
      <c r="F44" s="19"/>
      <c r="G44" s="20">
        <v>12</v>
      </c>
      <c r="H44" s="19"/>
      <c r="I44" s="20">
        <v>47</v>
      </c>
      <c r="J44" s="19"/>
      <c r="K44" s="20">
        <v>31</v>
      </c>
      <c r="L44" s="19"/>
      <c r="M44" s="20"/>
      <c r="N44" s="19"/>
      <c r="O44" s="20"/>
      <c r="P44" s="19"/>
      <c r="Q44" s="20"/>
      <c r="R44" s="19"/>
      <c r="S44" s="20"/>
      <c r="T44" s="19"/>
      <c r="U44" s="20"/>
      <c r="AO44" s="19"/>
      <c r="AP44" s="20"/>
    </row>
    <row r="45" spans="1:42" ht="4.5" customHeight="1">
      <c r="A45" s="30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AO45" s="19"/>
      <c r="AP45" s="20"/>
    </row>
    <row r="46" spans="1:42" ht="12.75">
      <c r="A46" s="21" t="s">
        <v>28</v>
      </c>
      <c r="B46" s="16">
        <f>SUM(C47:C54)</f>
        <v>5510</v>
      </c>
      <c r="C46" s="17"/>
      <c r="D46" s="16">
        <f>SUM(E47:E54)</f>
        <v>5821</v>
      </c>
      <c r="E46" s="17"/>
      <c r="F46" s="16">
        <f>SUM(G47:G54)</f>
        <v>6016</v>
      </c>
      <c r="G46" s="17"/>
      <c r="H46" s="16">
        <f>SUM(I47:I54)</f>
        <v>6566</v>
      </c>
      <c r="I46" s="17"/>
      <c r="J46" s="16">
        <f>SUM(K47:K54)</f>
        <v>7001</v>
      </c>
      <c r="K46" s="17"/>
      <c r="L46" s="16">
        <f>SUM(M47:M54)</f>
        <v>7337</v>
      </c>
      <c r="M46" s="17"/>
      <c r="N46" s="16">
        <f>SUM(O47:O54)</f>
        <v>7815</v>
      </c>
      <c r="O46" s="17"/>
      <c r="P46" s="16">
        <f>SUM(Q47:Q54)</f>
        <v>8545</v>
      </c>
      <c r="Q46" s="17"/>
      <c r="R46" s="16">
        <f>SUM(S47:S54)</f>
        <v>8837</v>
      </c>
      <c r="S46" s="17"/>
      <c r="T46" s="16">
        <f>SUM(U47:U54)</f>
        <v>8656</v>
      </c>
      <c r="U46" s="17"/>
      <c r="AO46" s="19" t="e">
        <f>SUM(AP49:AP52)</f>
        <v>#REF!</v>
      </c>
      <c r="AP46" s="20"/>
    </row>
    <row r="47" spans="1:42" ht="12.75">
      <c r="A47" s="18" t="s">
        <v>11</v>
      </c>
      <c r="B47" s="19"/>
      <c r="C47" s="20">
        <v>1728</v>
      </c>
      <c r="D47" s="19"/>
      <c r="E47" s="20">
        <v>2179</v>
      </c>
      <c r="F47" s="19"/>
      <c r="G47" s="20">
        <v>2405</v>
      </c>
      <c r="H47" s="19"/>
      <c r="I47" s="20">
        <v>2684</v>
      </c>
      <c r="J47" s="19"/>
      <c r="K47" s="20">
        <v>3010</v>
      </c>
      <c r="L47" s="19"/>
      <c r="M47" s="20">
        <v>3315</v>
      </c>
      <c r="N47" s="19"/>
      <c r="O47" s="20">
        <v>3750</v>
      </c>
      <c r="P47" s="19"/>
      <c r="Q47" s="20">
        <v>4500</v>
      </c>
      <c r="R47" s="19"/>
      <c r="S47" s="20">
        <v>4993</v>
      </c>
      <c r="T47" s="19"/>
      <c r="U47" s="20">
        <v>5300</v>
      </c>
      <c r="AO47" s="16"/>
      <c r="AP47" s="17"/>
    </row>
    <row r="48" spans="1:42" ht="12.75">
      <c r="A48" s="18" t="s">
        <v>29</v>
      </c>
      <c r="B48" s="19"/>
      <c r="C48" s="20"/>
      <c r="D48" s="19"/>
      <c r="E48" s="20"/>
      <c r="F48" s="19"/>
      <c r="G48" s="20"/>
      <c r="H48" s="19"/>
      <c r="I48" s="20">
        <v>235</v>
      </c>
      <c r="J48" s="19"/>
      <c r="K48" s="20">
        <v>303</v>
      </c>
      <c r="L48" s="19"/>
      <c r="M48" s="20">
        <v>333</v>
      </c>
      <c r="N48" s="19"/>
      <c r="O48" s="20">
        <v>398</v>
      </c>
      <c r="P48" s="19"/>
      <c r="Q48" s="20">
        <v>468</v>
      </c>
      <c r="R48" s="19"/>
      <c r="S48" s="20">
        <v>425</v>
      </c>
      <c r="T48" s="19"/>
      <c r="U48" s="20">
        <v>312</v>
      </c>
      <c r="AO48" s="16"/>
      <c r="AP48" s="17"/>
    </row>
    <row r="49" spans="1:42" ht="12.75">
      <c r="A49" s="18" t="s">
        <v>10</v>
      </c>
      <c r="B49" s="19"/>
      <c r="C49" s="20">
        <v>697</v>
      </c>
      <c r="D49" s="19"/>
      <c r="E49" s="20">
        <v>724</v>
      </c>
      <c r="F49" s="19"/>
      <c r="G49" s="20">
        <v>757</v>
      </c>
      <c r="H49" s="19"/>
      <c r="I49" s="20">
        <v>768</v>
      </c>
      <c r="J49" s="19"/>
      <c r="K49" s="20">
        <v>861</v>
      </c>
      <c r="L49" s="19"/>
      <c r="M49" s="20">
        <v>786</v>
      </c>
      <c r="N49" s="19"/>
      <c r="O49" s="20">
        <v>768</v>
      </c>
      <c r="P49" s="19"/>
      <c r="Q49" s="20">
        <v>640</v>
      </c>
      <c r="R49" s="19"/>
      <c r="S49" s="20">
        <v>648</v>
      </c>
      <c r="T49" s="19"/>
      <c r="U49" s="20">
        <v>605</v>
      </c>
      <c r="AO49" s="19"/>
      <c r="AP49" s="20" t="e">
        <f>+#REF!+#REF!+#REF!+#REF!+#REF!+#REF!+#REF!+#REF!+#REF!</f>
        <v>#REF!</v>
      </c>
    </row>
    <row r="50" spans="1:42" ht="12.75">
      <c r="A50" s="18" t="s">
        <v>31</v>
      </c>
      <c r="B50" s="19"/>
      <c r="C50" s="20">
        <v>1150</v>
      </c>
      <c r="D50" s="19"/>
      <c r="E50" s="20">
        <v>1008</v>
      </c>
      <c r="F50" s="19"/>
      <c r="G50" s="20">
        <v>883</v>
      </c>
      <c r="H50" s="19"/>
      <c r="I50" s="20">
        <v>1011</v>
      </c>
      <c r="J50" s="19"/>
      <c r="K50" s="20">
        <v>1024</v>
      </c>
      <c r="L50" s="19"/>
      <c r="M50" s="20">
        <v>1066</v>
      </c>
      <c r="N50" s="19"/>
      <c r="O50" s="20">
        <v>999</v>
      </c>
      <c r="P50" s="19"/>
      <c r="Q50" s="20">
        <v>973</v>
      </c>
      <c r="R50" s="19"/>
      <c r="S50" s="20">
        <v>754</v>
      </c>
      <c r="T50" s="19"/>
      <c r="U50" s="20">
        <v>701</v>
      </c>
      <c r="AO50" s="19"/>
      <c r="AP50" s="20"/>
    </row>
    <row r="51" spans="1:42" ht="12.75">
      <c r="A51" s="18" t="s">
        <v>30</v>
      </c>
      <c r="B51" s="19"/>
      <c r="C51" s="20">
        <v>1045</v>
      </c>
      <c r="D51" s="19"/>
      <c r="E51" s="20">
        <v>1070</v>
      </c>
      <c r="F51" s="19"/>
      <c r="G51" s="20">
        <v>1117</v>
      </c>
      <c r="H51" s="19"/>
      <c r="I51" s="20">
        <v>975</v>
      </c>
      <c r="J51" s="19"/>
      <c r="K51" s="20">
        <v>895</v>
      </c>
      <c r="L51" s="19"/>
      <c r="M51" s="20">
        <v>862</v>
      </c>
      <c r="N51" s="19"/>
      <c r="O51" s="20">
        <v>871</v>
      </c>
      <c r="P51" s="19"/>
      <c r="Q51" s="20">
        <v>878</v>
      </c>
      <c r="R51" s="19"/>
      <c r="S51" s="20">
        <v>867</v>
      </c>
      <c r="T51" s="19"/>
      <c r="U51" s="20">
        <v>698</v>
      </c>
      <c r="AO51" s="19"/>
      <c r="AP51" s="20"/>
    </row>
    <row r="52" spans="1:42" ht="12.75">
      <c r="A52" s="18" t="s">
        <v>12</v>
      </c>
      <c r="B52" s="19"/>
      <c r="C52" s="20">
        <v>890</v>
      </c>
      <c r="D52" s="19"/>
      <c r="E52" s="20">
        <v>840</v>
      </c>
      <c r="F52" s="19"/>
      <c r="G52" s="20">
        <v>854</v>
      </c>
      <c r="H52" s="19"/>
      <c r="I52" s="20">
        <v>893</v>
      </c>
      <c r="J52" s="19"/>
      <c r="K52" s="20">
        <v>903</v>
      </c>
      <c r="L52" s="19"/>
      <c r="M52" s="20">
        <v>943</v>
      </c>
      <c r="N52" s="19"/>
      <c r="O52" s="20">
        <v>986</v>
      </c>
      <c r="P52" s="19"/>
      <c r="Q52" s="20">
        <v>937</v>
      </c>
      <c r="R52" s="19"/>
      <c r="S52" s="20">
        <v>960</v>
      </c>
      <c r="T52" s="19"/>
      <c r="U52" s="20">
        <v>943</v>
      </c>
      <c r="AO52" s="19"/>
      <c r="AP52" s="20" t="e">
        <f>+#REF!+#REF!+#REF!+#REF!+#REF!+#REF!+#REF!+#REF!+#REF!</f>
        <v>#REF!</v>
      </c>
    </row>
    <row r="53" spans="1:42" ht="12.75">
      <c r="A53" s="18" t="s">
        <v>36</v>
      </c>
      <c r="B53" s="19"/>
      <c r="C53" s="20">
        <v>0</v>
      </c>
      <c r="D53" s="19"/>
      <c r="E53" s="20">
        <v>0</v>
      </c>
      <c r="F53" s="19"/>
      <c r="G53" s="20">
        <v>0</v>
      </c>
      <c r="H53" s="19"/>
      <c r="I53" s="20">
        <v>0</v>
      </c>
      <c r="J53" s="19"/>
      <c r="K53" s="20">
        <v>0</v>
      </c>
      <c r="L53" s="19"/>
      <c r="M53" s="20">
        <v>0</v>
      </c>
      <c r="N53" s="19"/>
      <c r="O53" s="20">
        <v>0</v>
      </c>
      <c r="P53" s="19"/>
      <c r="Q53" s="20">
        <v>2</v>
      </c>
      <c r="R53" s="19"/>
      <c r="S53" s="20">
        <v>0</v>
      </c>
      <c r="T53" s="19"/>
      <c r="U53" s="20">
        <v>0</v>
      </c>
      <c r="AO53" s="19"/>
      <c r="AP53" s="20"/>
    </row>
    <row r="54" spans="1:42" ht="12.75">
      <c r="A54" s="18" t="s">
        <v>37</v>
      </c>
      <c r="B54" s="19"/>
      <c r="C54" s="20"/>
      <c r="D54" s="19"/>
      <c r="E54" s="20"/>
      <c r="F54" s="19"/>
      <c r="G54" s="20"/>
      <c r="H54" s="19"/>
      <c r="I54" s="20"/>
      <c r="J54" s="19"/>
      <c r="K54" s="20">
        <v>5</v>
      </c>
      <c r="L54" s="19"/>
      <c r="M54" s="20">
        <v>32</v>
      </c>
      <c r="N54" s="19"/>
      <c r="O54" s="20">
        <v>43</v>
      </c>
      <c r="P54" s="19"/>
      <c r="Q54" s="20">
        <v>147</v>
      </c>
      <c r="R54" s="19"/>
      <c r="S54" s="20">
        <v>190</v>
      </c>
      <c r="T54" s="19"/>
      <c r="U54" s="20">
        <v>97</v>
      </c>
      <c r="AO54" s="19"/>
      <c r="AP54" s="20"/>
    </row>
    <row r="55" spans="1:42" ht="4.5" customHeight="1">
      <c r="A55" s="30"/>
      <c r="B55" s="19"/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19"/>
      <c r="Q55" s="20"/>
      <c r="R55" s="19"/>
      <c r="S55" s="20"/>
      <c r="T55" s="19"/>
      <c r="U55" s="20"/>
      <c r="AO55" s="19"/>
      <c r="AP55" s="20"/>
    </row>
    <row r="56" spans="1:42" ht="12.75">
      <c r="A56" s="21" t="s">
        <v>53</v>
      </c>
      <c r="B56" s="16">
        <f>SUM(C57:C59)</f>
        <v>762</v>
      </c>
      <c r="C56" s="17"/>
      <c r="D56" s="16">
        <f>SUM(E57:E59)</f>
        <v>1639</v>
      </c>
      <c r="E56" s="17"/>
      <c r="F56" s="16">
        <f>SUM(G57:G59)</f>
        <v>1907</v>
      </c>
      <c r="G56" s="17"/>
      <c r="H56" s="16">
        <f>SUM(I57:I59)</f>
        <v>1670</v>
      </c>
      <c r="I56" s="17"/>
      <c r="J56" s="16">
        <f>SUM(K57:K59)</f>
        <v>1648</v>
      </c>
      <c r="K56" s="17"/>
      <c r="L56" s="16">
        <f>SUM(M57:M59)</f>
        <v>1645</v>
      </c>
      <c r="M56" s="17"/>
      <c r="N56" s="16">
        <f>SUM(O57:O59)</f>
        <v>1614</v>
      </c>
      <c r="O56" s="17"/>
      <c r="P56" s="16">
        <f>SUM(Q57:Q59)</f>
        <v>1638</v>
      </c>
      <c r="Q56" s="17"/>
      <c r="R56" s="16">
        <f>SUM(S57:S59)</f>
        <v>1467</v>
      </c>
      <c r="S56" s="17"/>
      <c r="T56" s="16">
        <f>SUM(U57:U59)</f>
        <v>1510</v>
      </c>
      <c r="U56" s="17"/>
      <c r="AO56" s="16" t="e">
        <f>SUM(AP57:AP59)</f>
        <v>#REF!</v>
      </c>
      <c r="AP56" s="17"/>
    </row>
    <row r="57" spans="1:42" ht="12.75">
      <c r="A57" s="18" t="s">
        <v>32</v>
      </c>
      <c r="B57" s="19"/>
      <c r="C57" s="20">
        <v>598</v>
      </c>
      <c r="D57" s="19"/>
      <c r="E57" s="20">
        <v>1405</v>
      </c>
      <c r="F57" s="19"/>
      <c r="G57" s="20">
        <v>1574</v>
      </c>
      <c r="H57" s="19"/>
      <c r="I57" s="20">
        <v>1512</v>
      </c>
      <c r="J57" s="19"/>
      <c r="K57" s="20">
        <v>1516</v>
      </c>
      <c r="L57" s="19"/>
      <c r="M57" s="20">
        <v>1513</v>
      </c>
      <c r="N57" s="19"/>
      <c r="O57" s="20">
        <v>1493</v>
      </c>
      <c r="P57" s="19"/>
      <c r="Q57" s="20">
        <v>1510</v>
      </c>
      <c r="R57" s="19"/>
      <c r="S57" s="20">
        <v>1387</v>
      </c>
      <c r="T57" s="19"/>
      <c r="U57" s="20">
        <v>1454</v>
      </c>
      <c r="AO57" s="19"/>
      <c r="AP57" s="20" t="e">
        <f>+#REF!+#REF!+#REF!+#REF!+#REF!+#REF!+#REF!+#REF!+#REF!</f>
        <v>#REF!</v>
      </c>
    </row>
    <row r="58" spans="1:21" ht="12.75">
      <c r="A58" s="28" t="s">
        <v>33</v>
      </c>
      <c r="B58" s="22"/>
      <c r="C58" s="20">
        <v>4</v>
      </c>
      <c r="D58" s="22"/>
      <c r="E58" s="20">
        <v>156</v>
      </c>
      <c r="F58" s="22"/>
      <c r="G58" s="20">
        <v>233</v>
      </c>
      <c r="H58" s="22"/>
      <c r="I58" s="20">
        <v>84</v>
      </c>
      <c r="J58" s="22"/>
      <c r="K58" s="20">
        <v>86</v>
      </c>
      <c r="L58" s="22"/>
      <c r="M58" s="20">
        <v>92</v>
      </c>
      <c r="N58" s="22"/>
      <c r="O58" s="20">
        <v>94</v>
      </c>
      <c r="P58" s="22"/>
      <c r="Q58" s="20">
        <v>108</v>
      </c>
      <c r="R58" s="22"/>
      <c r="S58" s="20">
        <v>62</v>
      </c>
      <c r="T58" s="22"/>
      <c r="U58" s="20">
        <v>42</v>
      </c>
    </row>
    <row r="59" spans="1:42" ht="12.75">
      <c r="A59" s="18" t="s">
        <v>13</v>
      </c>
      <c r="B59" s="19"/>
      <c r="C59" s="20">
        <v>160</v>
      </c>
      <c r="D59" s="19"/>
      <c r="E59" s="20">
        <v>78</v>
      </c>
      <c r="F59" s="19"/>
      <c r="G59" s="20">
        <v>100</v>
      </c>
      <c r="H59" s="19"/>
      <c r="I59" s="20">
        <v>74</v>
      </c>
      <c r="J59" s="19"/>
      <c r="K59" s="20">
        <v>46</v>
      </c>
      <c r="L59" s="19"/>
      <c r="M59" s="20">
        <v>40</v>
      </c>
      <c r="N59" s="19"/>
      <c r="O59" s="20">
        <v>27</v>
      </c>
      <c r="P59" s="19"/>
      <c r="Q59" s="20">
        <v>20</v>
      </c>
      <c r="R59" s="19"/>
      <c r="S59" s="20">
        <v>18</v>
      </c>
      <c r="T59" s="19"/>
      <c r="U59" s="20">
        <v>14</v>
      </c>
      <c r="AO59" s="19"/>
      <c r="AP59" s="20" t="e">
        <f>+#REF!+#REF!+#REF!+#REF!+#REF!+#REF!+#REF!+#REF!+#REF!</f>
        <v>#REF!</v>
      </c>
    </row>
    <row r="60" spans="1:42" ht="4.5" customHeight="1">
      <c r="A60" s="30"/>
      <c r="B60" s="19"/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19"/>
      <c r="Q60" s="20"/>
      <c r="R60" s="19"/>
      <c r="S60" s="20"/>
      <c r="T60" s="19"/>
      <c r="U60" s="20"/>
      <c r="AO60" s="19"/>
      <c r="AP60" s="20"/>
    </row>
    <row r="61" spans="1:42" s="36" customFormat="1" ht="12.75">
      <c r="A61" s="33" t="s">
        <v>38</v>
      </c>
      <c r="B61" s="34">
        <f>SUM(B6:B56)</f>
        <v>28235</v>
      </c>
      <c r="C61" s="35"/>
      <c r="D61" s="34">
        <f>SUM(D6:D56)</f>
        <v>29607</v>
      </c>
      <c r="E61" s="35"/>
      <c r="F61" s="34">
        <f>SUM(F6:F56)</f>
        <v>31263</v>
      </c>
      <c r="G61" s="35"/>
      <c r="H61" s="34">
        <f>SUM(H6:H56)</f>
        <v>31600</v>
      </c>
      <c r="I61" s="35"/>
      <c r="J61" s="34">
        <f>SUM(J6:J56)</f>
        <v>32854</v>
      </c>
      <c r="K61" s="35"/>
      <c r="L61" s="34">
        <f>SUM(L6:L56)</f>
        <v>32761</v>
      </c>
      <c r="M61" s="35"/>
      <c r="N61" s="34">
        <f>SUM(N6:N56)</f>
        <v>33379</v>
      </c>
      <c r="O61" s="35"/>
      <c r="P61" s="34">
        <f>SUM(P6:P56)</f>
        <v>33836</v>
      </c>
      <c r="Q61" s="35"/>
      <c r="R61" s="34">
        <f>SUM(R6:R56)</f>
        <v>32260</v>
      </c>
      <c r="S61" s="35"/>
      <c r="T61" s="34">
        <f>SUM(T6:T56)</f>
        <v>40063</v>
      </c>
      <c r="U61" s="35"/>
      <c r="AO61" s="34" t="e">
        <f>SUM(AO6:AO56)</f>
        <v>#REF!</v>
      </c>
      <c r="AP61" s="37"/>
    </row>
    <row r="62" spans="1:42" s="36" customFormat="1" ht="12.75">
      <c r="A62" s="33" t="s">
        <v>40</v>
      </c>
      <c r="B62" s="34">
        <v>17874</v>
      </c>
      <c r="C62" s="35"/>
      <c r="D62" s="34">
        <v>20140</v>
      </c>
      <c r="E62" s="35"/>
      <c r="F62" s="34">
        <v>23528</v>
      </c>
      <c r="G62" s="35"/>
      <c r="H62" s="34">
        <v>32513</v>
      </c>
      <c r="I62" s="35"/>
      <c r="J62" s="34">
        <v>28972</v>
      </c>
      <c r="K62" s="35"/>
      <c r="L62" s="34">
        <v>30456</v>
      </c>
      <c r="M62" s="35"/>
      <c r="N62" s="34">
        <v>32816</v>
      </c>
      <c r="O62" s="35"/>
      <c r="P62" s="34">
        <v>35097</v>
      </c>
      <c r="Q62" s="35"/>
      <c r="R62" s="34">
        <v>37217</v>
      </c>
      <c r="S62" s="35"/>
      <c r="T62" s="34">
        <v>32359</v>
      </c>
      <c r="U62" s="35"/>
      <c r="AO62" s="34"/>
      <c r="AP62" s="37"/>
    </row>
    <row r="63" spans="1:42" s="36" customFormat="1" ht="12.75">
      <c r="A63" s="38" t="s">
        <v>39</v>
      </c>
      <c r="B63" s="39">
        <f>+B61+B62</f>
        <v>46109</v>
      </c>
      <c r="C63" s="40"/>
      <c r="D63" s="39">
        <f>+D61+D62</f>
        <v>49747</v>
      </c>
      <c r="E63" s="40"/>
      <c r="F63" s="39">
        <f>+F61+F62</f>
        <v>54791</v>
      </c>
      <c r="G63" s="40"/>
      <c r="H63" s="39">
        <f>+H61+H62</f>
        <v>64113</v>
      </c>
      <c r="I63" s="40"/>
      <c r="J63" s="39">
        <f>+J61+J62</f>
        <v>61826</v>
      </c>
      <c r="K63" s="40"/>
      <c r="L63" s="39">
        <f>+L61+L62</f>
        <v>63217</v>
      </c>
      <c r="M63" s="40"/>
      <c r="N63" s="39">
        <f>+N61+N62</f>
        <v>66195</v>
      </c>
      <c r="O63" s="40"/>
      <c r="P63" s="39">
        <f>+P61+P62</f>
        <v>68933</v>
      </c>
      <c r="Q63" s="40"/>
      <c r="R63" s="39">
        <f>+R61+R62</f>
        <v>69477</v>
      </c>
      <c r="S63" s="40"/>
      <c r="T63" s="39">
        <f>+T61+T62</f>
        <v>72422</v>
      </c>
      <c r="U63" s="40"/>
      <c r="AO63" s="34"/>
      <c r="AP63" s="37"/>
    </row>
    <row r="64" spans="1:42" ht="12.75">
      <c r="A64" s="41" t="s">
        <v>17</v>
      </c>
      <c r="B64" s="42">
        <f>+B63/$B$63*100</f>
        <v>100</v>
      </c>
      <c r="C64" s="43"/>
      <c r="D64" s="42">
        <f>+D63/$B$63*100</f>
        <v>107.88999978312259</v>
      </c>
      <c r="E64" s="43"/>
      <c r="F64" s="42">
        <f>+F63/$B$63*100</f>
        <v>118.82929579908476</v>
      </c>
      <c r="G64" s="43"/>
      <c r="H64" s="42">
        <f>+H63/$B$63*100</f>
        <v>139.04660695308942</v>
      </c>
      <c r="I64" s="43"/>
      <c r="J64" s="42">
        <f>+J63/$B$63*100</f>
        <v>134.08662083324296</v>
      </c>
      <c r="K64" s="43"/>
      <c r="L64" s="42">
        <f>+L63/$B$63*100</f>
        <v>137.1033854562016</v>
      </c>
      <c r="M64" s="43"/>
      <c r="N64" s="42">
        <f>+N63/$B$63*100</f>
        <v>143.5619944045631</v>
      </c>
      <c r="O64" s="43"/>
      <c r="P64" s="42">
        <f>+P63/$B$63*100</f>
        <v>149.50009759482964</v>
      </c>
      <c r="Q64" s="43"/>
      <c r="R64" s="42">
        <f>+R63/$B$63*100</f>
        <v>150.67991064651153</v>
      </c>
      <c r="S64" s="43"/>
      <c r="T64" s="42">
        <f>+T63/$B$63*100</f>
        <v>157.06695005313495</v>
      </c>
      <c r="U64" s="43"/>
      <c r="AO64" s="23" t="e">
        <f>+#REF!+#REF!+#REF!</f>
        <v>#REF!</v>
      </c>
      <c r="AP64" s="24"/>
    </row>
    <row r="65" spans="1:42" ht="12.75">
      <c r="A65" s="41" t="s">
        <v>16</v>
      </c>
      <c r="B65" s="42">
        <v>100</v>
      </c>
      <c r="C65" s="43"/>
      <c r="D65" s="42">
        <v>102.4</v>
      </c>
      <c r="E65" s="43"/>
      <c r="F65" s="42">
        <v>104.4</v>
      </c>
      <c r="G65" s="43"/>
      <c r="H65" s="42">
        <v>106</v>
      </c>
      <c r="I65" s="43"/>
      <c r="J65" s="42">
        <v>107.5</v>
      </c>
      <c r="K65" s="43"/>
      <c r="L65" s="42">
        <v>109.8</v>
      </c>
      <c r="M65" s="43"/>
      <c r="N65" s="42">
        <v>111.7</v>
      </c>
      <c r="O65" s="43"/>
      <c r="P65" s="42">
        <v>115.1</v>
      </c>
      <c r="Q65" s="43"/>
      <c r="R65" s="42">
        <v>115.5</v>
      </c>
      <c r="S65" s="43"/>
      <c r="T65" s="42">
        <v>116.7</v>
      </c>
      <c r="U65" s="43"/>
      <c r="AO65" s="23" t="e">
        <f>+#REF!+#REF!+#REF!</f>
        <v>#REF!</v>
      </c>
      <c r="AP65" s="24"/>
    </row>
    <row r="66" ht="12.75">
      <c r="C66"/>
    </row>
    <row r="67" ht="12.75">
      <c r="C67"/>
    </row>
    <row r="68" spans="1:3" ht="15" customHeight="1">
      <c r="A68" s="27"/>
      <c r="C68"/>
    </row>
    <row r="69" spans="1:14" ht="15" customHeight="1">
      <c r="A69" s="27"/>
      <c r="C6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.75">
      <c r="C70"/>
    </row>
    <row r="71" spans="1:3" ht="15" customHeight="1">
      <c r="A71" s="27"/>
      <c r="C71"/>
    </row>
    <row r="72" spans="1:3" ht="15" customHeight="1">
      <c r="A72" s="27"/>
      <c r="C72"/>
    </row>
    <row r="73" ht="12.75">
      <c r="C73"/>
    </row>
    <row r="74" spans="1:3" ht="15" customHeight="1">
      <c r="A74" s="27"/>
      <c r="C74"/>
    </row>
    <row r="75" spans="1:3" ht="15" customHeight="1">
      <c r="A75" s="27"/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</sheetData>
  <printOptions horizontalCentered="1"/>
  <pageMargins left="0.6692913385826772" right="0.4724409448818898" top="0.15748031496062992" bottom="0.11811023622047245" header="0.15748031496062992" footer="0.11811023622047245"/>
  <pageSetup fitToHeight="1" fitToWidth="1" horizontalDpi="600" verticalDpi="600" orientation="landscape" paperSize="9" scale="73" r:id="rId1"/>
  <rowBreaks count="1" manualBreakCount="1">
    <brk id="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rcorsini</cp:lastModifiedBy>
  <cp:lastPrinted>2011-06-24T10:25:45Z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