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1"/>
  </bookViews>
  <sheets>
    <sheet name="economato" sheetId="1" r:id="rId1"/>
    <sheet name="grafico" sheetId="2" r:id="rId2"/>
  </sheets>
  <definedNames>
    <definedName name="_xlnm.Print_Area" localSheetId="0">'economato'!$A$1:$I$33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<sst xmlns="http://schemas.openxmlformats.org/spreadsheetml/2006/main" count="43" uniqueCount="34">
  <si>
    <t>CONS</t>
  </si>
  <si>
    <t>NATURA</t>
  </si>
  <si>
    <t>UFFICI GIUDIZIARI</t>
  </si>
  <si>
    <t>INTERVENTI PULIZIA</t>
  </si>
  <si>
    <t>TOTALE CONSUMI</t>
  </si>
  <si>
    <t>RISCALD./UTENZE- PATRIMONIO</t>
  </si>
  <si>
    <t>GAS METANO</t>
  </si>
  <si>
    <t>ACQUA</t>
  </si>
  <si>
    <t>RISCALDAMENTO</t>
  </si>
  <si>
    <t>TOTALE UTENZE</t>
  </si>
  <si>
    <t>CONSULTAZIONI ELETTORALI</t>
  </si>
  <si>
    <t>TOTALE  GENERALE</t>
  </si>
  <si>
    <t>FACCHINAGGIO-LOGISTICA</t>
  </si>
  <si>
    <t>RIMB.A PROVINCIA X AREA METROP.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</si>
  <si>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</si>
  <si>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</si>
  <si>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</si>
  <si>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</si>
  <si>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</si>
  <si>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</si>
  <si>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(**) Dal 2001 la gestione della telefonia è di responsabiltà del settore Sistemi informativi e telematici</t>
  </si>
  <si>
    <t>(*) nel 2000 comprende voce "arredi sede censimento "</t>
  </si>
  <si>
    <t>ENERGIA ELETTRICA (***)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</si>
  <si>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</si>
  <si>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</si>
  <si>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</si>
  <si>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</si>
  <si>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>VIVERI NIDI/REFEZIONE SCOLASTICA E CONTROLLI (#)</t>
  </si>
  <si>
    <t>(#) comprende il servizio produzione pasti fino al 2003</t>
  </si>
  <si>
    <t xml:space="preserve">CONSUMI ECONOMALI ED UTENZE PER NATURA; SERIE STORICA (1998- 2006) </t>
  </si>
  <si>
    <t>TELEFONIA E TRASMISSIONE DATI (**)</t>
  </si>
  <si>
    <t>TOTALE UTENZE SETTORE ACQUISTI BENI E SERVIZI</t>
  </si>
  <si>
    <t>UTENZE (ACQUISTI BENI E SERVIZI)</t>
  </si>
  <si>
    <t>TELEFONIA E TRASMISSIONE DATI (SISTEMI INFORMATIVI E TELEMATICI)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</si>
</sst>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"/>
    <numFmt numFmtId="173" formatCode="d\-mmm\-yy"/>
    <numFmt numFmtId="174" formatCode="d\-mmm"/>
    <numFmt numFmtId="175" formatCode="h\.mm\ AM/PM"/>
    <numFmt numFmtId="176" formatCode="h\.mm\.ss\ AM/PM"/>
    <numFmt numFmtId="177" formatCode="h\.mm"/>
    <numFmt numFmtId="178" formatCode="h\.mm\.ss"/>
    <numFmt numFmtId="179" formatCode="d/m/yy\ h\.mm"/>
    <numFmt numFmtId="180" formatCode="0.000"/>
    <numFmt numFmtId="181" formatCode="0.0"/>
    <numFmt numFmtId="182" formatCode="#,##0.0"/>
    <numFmt numFmtId="183" formatCode="#,##0.000"/>
    <numFmt numFmtId="184" formatCode="0.0000"/>
    <numFmt numFmtId="185" formatCode="0.00000"/>
    <numFmt numFmtId="186" formatCode="0.000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.25"/>
      <name val="Arial"/>
      <family val="2"/>
    </font>
    <font>
      <sz val="14.7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0" fontId="5" fillId="2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0" xfId="0" applyNumberFormat="1" applyFont="1" applyAlignment="1">
      <alignment horizontal="right"/>
    </xf>
    <xf numFmtId="3" fontId="12" fillId="0" borderId="5" xfId="15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7" xfId="0" applyFont="1" applyBorder="1" applyAlignment="1">
      <alignment horizontal="right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grafico!$B$1:$J$1</c:f>
              <c:numCache/>
            </c:numRef>
          </c:cat>
          <c:val>
            <c:numRef>
              <c:f>grafico!$B$2:$J$2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(ACQUISTI BENI E SERVIZI)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grafico!$B$1:$J$1</c:f>
              <c:numCache/>
            </c:numRef>
          </c:cat>
          <c:val>
            <c:numRef>
              <c:f>grafico!$B$3:$J$3</c:f>
              <c:numCache/>
            </c:numRef>
          </c:val>
        </c:ser>
        <c:ser>
          <c:idx val="2"/>
          <c:order val="2"/>
          <c:tx>
            <c:strRef>
              <c:f>grafico!$A$4</c:f>
              <c:strCache>
                <c:ptCount val="1"/>
                <c:pt idx="0">
                  <c:v>TELEFONIA E TRASMISSIONE DATI (SISTEMI INFORMATIVI E TELEMATICI)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grafico!$B$1:$J$1</c:f>
              <c:numCache/>
            </c:numRef>
          </c:cat>
          <c:val>
            <c:numRef>
              <c:f>grafico!$B$4:$J$4</c:f>
              <c:numCache/>
            </c:numRef>
          </c:val>
        </c:ser>
        <c:ser>
          <c:idx val="3"/>
          <c:order val="3"/>
          <c:tx>
            <c:strRef>
              <c:f>grafico!$A$5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grafico!$B$1:$J$1</c:f>
              <c:numCache/>
            </c:numRef>
          </c:cat>
          <c:val>
            <c:numRef>
              <c:f>grafico!$B$5:$J$5</c:f>
              <c:numCache/>
            </c:numRef>
          </c:val>
        </c:ser>
        <c:overlap val="100"/>
        <c:axId val="28710249"/>
        <c:axId val="57065650"/>
      </c:bar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7065650"/>
        <c:crosses val="autoZero"/>
        <c:auto val="1"/>
        <c:lblOffset val="100"/>
        <c:noMultiLvlLbl val="0"/>
      </c:catAx>
      <c:valAx>
        <c:axId val="57065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710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"/>
          <c:y val="0.842"/>
          <c:w val="0.74625"/>
          <c:h val="0.14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152400</xdr:rowOff>
    </xdr:from>
    <xdr:to>
      <xdr:col>7</xdr:col>
      <xdr:colOff>257175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895350" y="1123950"/>
        <a:ext cx="5229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6">
      <selection activeCell="A36" sqref="A36"/>
    </sheetView>
  </sheetViews>
  <sheetFormatPr defaultColWidth="9.140625" defaultRowHeight="12.75"/>
  <cols>
    <col min="1" max="1" width="56.140625" style="1" customWidth="1"/>
    <col min="2" max="5" width="11.421875" style="3" customWidth="1"/>
    <col min="6" max="6" width="11.7109375" style="1" customWidth="1"/>
    <col min="7" max="10" width="11.57421875" style="1" customWidth="1"/>
    <col min="11" max="242" width="13.421875" style="1" customWidth="1"/>
    <col min="243" max="16384" width="9.140625" style="1" customWidth="1"/>
  </cols>
  <sheetData>
    <row r="1" spans="1:10" ht="24" customHeight="1">
      <c r="A1" s="32" t="s">
        <v>29</v>
      </c>
      <c r="H1" s="36" t="s">
        <v>19</v>
      </c>
      <c r="I1" s="36"/>
      <c r="J1" s="36"/>
    </row>
    <row r="2" ht="18" customHeight="1"/>
    <row r="3" spans="1:10" s="2" customFormat="1" ht="15.75">
      <c r="A3" s="28"/>
      <c r="B3" s="14" t="s">
        <v>0</v>
      </c>
      <c r="C3" s="15" t="s">
        <v>0</v>
      </c>
      <c r="D3" s="15" t="s">
        <v>0</v>
      </c>
      <c r="E3" s="15" t="s">
        <v>0</v>
      </c>
      <c r="F3" s="15" t="s">
        <v>0</v>
      </c>
      <c r="G3" s="15" t="s">
        <v>0</v>
      </c>
      <c r="H3" s="15" t="s">
        <v>0</v>
      </c>
      <c r="I3" s="15" t="s">
        <v>0</v>
      </c>
      <c r="J3" s="15" t="s">
        <v>0</v>
      </c>
    </row>
    <row r="4" spans="1:10" s="2" customFormat="1" ht="13.5" customHeight="1">
      <c r="A4" s="29" t="s">
        <v>1</v>
      </c>
      <c r="B4" s="16">
        <v>1998</v>
      </c>
      <c r="C4" s="17">
        <v>1999</v>
      </c>
      <c r="D4" s="17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</row>
    <row r="5" spans="1:10" s="2" customFormat="1" ht="13.5" customHeight="1">
      <c r="A5" s="30"/>
      <c r="B5" s="6"/>
      <c r="C5" s="10"/>
      <c r="D5" s="10"/>
      <c r="E5" s="9"/>
      <c r="F5" s="9"/>
      <c r="G5" s="9"/>
      <c r="H5" s="9"/>
      <c r="I5" s="9"/>
      <c r="J5" s="9"/>
    </row>
    <row r="6" spans="1:10" ht="21" customHeight="1">
      <c r="A6" s="23" t="s">
        <v>15</v>
      </c>
      <c r="B6" s="20">
        <v>1203</v>
      </c>
      <c r="C6" s="20">
        <v>1529</v>
      </c>
      <c r="D6" s="20">
        <v>2233</v>
      </c>
      <c r="E6" s="20">
        <v>2884</v>
      </c>
      <c r="F6" s="20">
        <v>2479</v>
      </c>
      <c r="G6" s="20">
        <v>3632</v>
      </c>
      <c r="H6" s="20">
        <f>3469+180</f>
        <v>3649</v>
      </c>
      <c r="I6" s="20">
        <f>2972+163</f>
        <v>3135</v>
      </c>
      <c r="J6" s="20">
        <f>3046+135</f>
        <v>3181</v>
      </c>
    </row>
    <row r="7" spans="1:10" s="8" customFormat="1" ht="21" customHeight="1">
      <c r="A7" s="23" t="s">
        <v>12</v>
      </c>
      <c r="B7" s="19">
        <v>553</v>
      </c>
      <c r="C7" s="19">
        <v>765</v>
      </c>
      <c r="D7" s="19">
        <v>871</v>
      </c>
      <c r="E7" s="19">
        <v>994</v>
      </c>
      <c r="F7" s="19">
        <v>815</v>
      </c>
      <c r="G7" s="19">
        <v>1005</v>
      </c>
      <c r="H7" s="19">
        <v>493</v>
      </c>
      <c r="I7" s="19">
        <v>559</v>
      </c>
      <c r="J7" s="19">
        <v>619</v>
      </c>
    </row>
    <row r="8" spans="1:10" ht="21" customHeight="1">
      <c r="A8" s="23" t="s">
        <v>27</v>
      </c>
      <c r="B8" s="21">
        <v>5569</v>
      </c>
      <c r="C8" s="21">
        <v>6266</v>
      </c>
      <c r="D8" s="21">
        <v>6580</v>
      </c>
      <c r="E8" s="21">
        <v>6994</v>
      </c>
      <c r="F8" s="21">
        <v>7279</v>
      </c>
      <c r="G8" s="21">
        <v>9355</v>
      </c>
      <c r="H8" s="21">
        <f>780+13957</f>
        <v>14737</v>
      </c>
      <c r="I8" s="21">
        <f>777+14401</f>
        <v>15178</v>
      </c>
      <c r="J8" s="21">
        <f>787+3395</f>
        <v>4182</v>
      </c>
    </row>
    <row r="9" spans="1:10" ht="21" customHeight="1">
      <c r="A9" s="23" t="s">
        <v>18</v>
      </c>
      <c r="B9" s="19">
        <v>688</v>
      </c>
      <c r="C9" s="19">
        <v>869</v>
      </c>
      <c r="D9" s="19">
        <v>1365</v>
      </c>
      <c r="E9" s="19">
        <v>554</v>
      </c>
      <c r="F9" s="19">
        <v>218</v>
      </c>
      <c r="G9" s="19">
        <v>285</v>
      </c>
      <c r="H9" s="19">
        <f>38+154</f>
        <v>192</v>
      </c>
      <c r="I9" s="19">
        <f>70+138</f>
        <v>208</v>
      </c>
      <c r="J9" s="19">
        <f>122+130</f>
        <v>252</v>
      </c>
    </row>
    <row r="10" spans="1:10" ht="21" customHeight="1">
      <c r="A10" s="23" t="s">
        <v>2</v>
      </c>
      <c r="B10" s="21">
        <v>446</v>
      </c>
      <c r="C10" s="21">
        <v>473</v>
      </c>
      <c r="D10" s="21">
        <v>527</v>
      </c>
      <c r="E10" s="21">
        <v>533</v>
      </c>
      <c r="F10" s="21">
        <v>539</v>
      </c>
      <c r="G10" s="21">
        <v>543</v>
      </c>
      <c r="H10" s="21">
        <v>667</v>
      </c>
      <c r="I10" s="21">
        <v>659</v>
      </c>
      <c r="J10" s="21">
        <v>696</v>
      </c>
    </row>
    <row r="11" spans="1:10" ht="21" customHeight="1">
      <c r="A11" s="23" t="s">
        <v>3</v>
      </c>
      <c r="B11" s="22">
        <v>3344</v>
      </c>
      <c r="C11" s="22">
        <v>3424</v>
      </c>
      <c r="D11" s="22">
        <v>2239</v>
      </c>
      <c r="E11" s="22">
        <v>2626</v>
      </c>
      <c r="F11" s="22">
        <v>2668</v>
      </c>
      <c r="G11" s="22">
        <v>2758</v>
      </c>
      <c r="H11" s="22">
        <v>2866</v>
      </c>
      <c r="I11" s="22">
        <v>2846</v>
      </c>
      <c r="J11" s="22">
        <v>3546</v>
      </c>
    </row>
    <row r="12" spans="1:10" ht="21" customHeight="1">
      <c r="A12" s="23" t="s">
        <v>16</v>
      </c>
      <c r="B12" s="22">
        <v>2771</v>
      </c>
      <c r="C12" s="22">
        <v>3137</v>
      </c>
      <c r="D12" s="22">
        <v>3138</v>
      </c>
      <c r="E12" s="22">
        <v>3255</v>
      </c>
      <c r="F12" s="22">
        <v>3161</v>
      </c>
      <c r="G12" s="22">
        <v>2940</v>
      </c>
      <c r="H12" s="22">
        <f>424+162+33+104+114+295+706+1039</f>
        <v>2877</v>
      </c>
      <c r="I12" s="22">
        <f>472+148+19+985+97+148+193+613</f>
        <v>2675</v>
      </c>
      <c r="J12" s="22">
        <f>388+152+14+891+680+145+195+545</f>
        <v>3010</v>
      </c>
    </row>
    <row r="13" spans="1:11" ht="21" customHeight="1">
      <c r="A13" s="31" t="s">
        <v>4</v>
      </c>
      <c r="B13" s="25">
        <f aca="true" t="shared" si="0" ref="B13:J13">SUM(B6:B12)</f>
        <v>14574</v>
      </c>
      <c r="C13" s="25">
        <f t="shared" si="0"/>
        <v>16463</v>
      </c>
      <c r="D13" s="25">
        <f t="shared" si="0"/>
        <v>16953</v>
      </c>
      <c r="E13" s="25">
        <f t="shared" si="0"/>
        <v>17840</v>
      </c>
      <c r="F13" s="25">
        <f t="shared" si="0"/>
        <v>17159</v>
      </c>
      <c r="G13" s="25">
        <f t="shared" si="0"/>
        <v>20518</v>
      </c>
      <c r="H13" s="25">
        <f t="shared" si="0"/>
        <v>25481</v>
      </c>
      <c r="I13" s="25">
        <f t="shared" si="0"/>
        <v>25260</v>
      </c>
      <c r="J13" s="25">
        <f t="shared" si="0"/>
        <v>15486</v>
      </c>
      <c r="K13" s="34"/>
    </row>
    <row r="14" spans="1:10" ht="9" customHeight="1">
      <c r="A14" s="4"/>
      <c r="B14" s="7"/>
      <c r="C14" s="7"/>
      <c r="D14" s="7"/>
      <c r="E14" s="5"/>
      <c r="F14" s="5"/>
      <c r="G14" s="5"/>
      <c r="H14" s="5"/>
      <c r="I14" s="5"/>
      <c r="J14" s="5"/>
    </row>
    <row r="15" spans="1:10" ht="21" customHeight="1">
      <c r="A15" s="23" t="s">
        <v>5</v>
      </c>
      <c r="B15" s="22">
        <v>938</v>
      </c>
      <c r="C15" s="19">
        <v>1007</v>
      </c>
      <c r="D15" s="19">
        <v>1028</v>
      </c>
      <c r="E15" s="20">
        <v>1095</v>
      </c>
      <c r="F15" s="20">
        <v>1185</v>
      </c>
      <c r="G15" s="20">
        <v>1114</v>
      </c>
      <c r="H15" s="20">
        <v>1166</v>
      </c>
      <c r="I15" s="20">
        <v>1056</v>
      </c>
      <c r="J15" s="20">
        <v>1116</v>
      </c>
    </row>
    <row r="16" spans="1:10" ht="21" customHeight="1">
      <c r="A16" s="23" t="s">
        <v>23</v>
      </c>
      <c r="B16" s="22">
        <v>69</v>
      </c>
      <c r="C16" s="19">
        <v>680</v>
      </c>
      <c r="D16" s="19">
        <v>744</v>
      </c>
      <c r="E16" s="20">
        <v>62</v>
      </c>
      <c r="F16" s="20">
        <v>0</v>
      </c>
      <c r="G16" s="20">
        <v>0</v>
      </c>
      <c r="H16" s="20"/>
      <c r="I16" s="20"/>
      <c r="J16" s="20"/>
    </row>
    <row r="17" spans="1:10" ht="21" customHeight="1">
      <c r="A17" s="23" t="s">
        <v>13</v>
      </c>
      <c r="B17" s="22">
        <v>0</v>
      </c>
      <c r="C17" s="19">
        <v>41</v>
      </c>
      <c r="D17" s="19">
        <v>52</v>
      </c>
      <c r="E17" s="20">
        <v>52</v>
      </c>
      <c r="F17" s="20">
        <v>52</v>
      </c>
      <c r="G17" s="20">
        <v>41</v>
      </c>
      <c r="H17" s="20">
        <v>143</v>
      </c>
      <c r="I17" s="20">
        <v>164</v>
      </c>
      <c r="J17" s="20">
        <v>110</v>
      </c>
    </row>
    <row r="18" spans="1:10" ht="21" customHeight="1">
      <c r="A18" s="23" t="s">
        <v>22</v>
      </c>
      <c r="B18" s="22">
        <v>7322</v>
      </c>
      <c r="C18" s="19">
        <v>6726</v>
      </c>
      <c r="D18" s="19">
        <v>7086</v>
      </c>
      <c r="E18" s="20">
        <v>3956</v>
      </c>
      <c r="F18" s="20">
        <v>3592</v>
      </c>
      <c r="G18" s="20">
        <v>3609</v>
      </c>
      <c r="H18" s="20">
        <v>3556</v>
      </c>
      <c r="I18" s="20">
        <v>3680</v>
      </c>
      <c r="J18" s="20">
        <v>3925</v>
      </c>
    </row>
    <row r="19" spans="1:10" ht="21" customHeight="1">
      <c r="A19" s="23" t="s">
        <v>6</v>
      </c>
      <c r="B19" s="22">
        <v>635</v>
      </c>
      <c r="C19" s="19">
        <v>559</v>
      </c>
      <c r="D19" s="19">
        <v>604</v>
      </c>
      <c r="E19" s="20">
        <v>444</v>
      </c>
      <c r="F19" s="20">
        <v>498</v>
      </c>
      <c r="G19" s="20">
        <v>719</v>
      </c>
      <c r="H19" s="20">
        <v>445</v>
      </c>
      <c r="I19" s="20">
        <v>497</v>
      </c>
      <c r="J19" s="20">
        <v>376</v>
      </c>
    </row>
    <row r="20" spans="1:10" ht="21" customHeight="1">
      <c r="A20" s="23" t="s">
        <v>7</v>
      </c>
      <c r="B20" s="22">
        <v>1973</v>
      </c>
      <c r="C20" s="19">
        <v>1645</v>
      </c>
      <c r="D20" s="19">
        <v>1712</v>
      </c>
      <c r="E20" s="20">
        <v>1542</v>
      </c>
      <c r="F20" s="20">
        <v>1590</v>
      </c>
      <c r="G20" s="20">
        <v>1649</v>
      </c>
      <c r="H20" s="20">
        <v>1272</v>
      </c>
      <c r="I20" s="20">
        <v>1234</v>
      </c>
      <c r="J20" s="20">
        <v>1446</v>
      </c>
    </row>
    <row r="21" spans="1:10" ht="21" customHeight="1">
      <c r="A21" s="23" t="s">
        <v>8</v>
      </c>
      <c r="B21" s="22">
        <v>8146</v>
      </c>
      <c r="C21" s="19">
        <v>7247</v>
      </c>
      <c r="D21" s="19">
        <v>7344</v>
      </c>
      <c r="E21" s="20">
        <v>7316</v>
      </c>
      <c r="F21" s="20">
        <v>7870</v>
      </c>
      <c r="G21" s="20">
        <v>7968</v>
      </c>
      <c r="H21" s="20">
        <v>8015</v>
      </c>
      <c r="I21" s="20">
        <v>8548</v>
      </c>
      <c r="J21" s="20">
        <v>7508</v>
      </c>
    </row>
    <row r="22" spans="1:10" ht="21" customHeight="1">
      <c r="A22" s="23" t="s">
        <v>14</v>
      </c>
      <c r="B22" s="22">
        <v>965</v>
      </c>
      <c r="C22" s="19">
        <v>870</v>
      </c>
      <c r="D22" s="19">
        <v>1055</v>
      </c>
      <c r="E22" s="20">
        <v>605</v>
      </c>
      <c r="F22" s="20">
        <v>631</v>
      </c>
      <c r="G22" s="20">
        <v>648</v>
      </c>
      <c r="H22" s="20">
        <v>683</v>
      </c>
      <c r="I22" s="20">
        <v>710</v>
      </c>
      <c r="J22" s="20">
        <v>718</v>
      </c>
    </row>
    <row r="23" spans="1:10" ht="21" customHeight="1">
      <c r="A23" s="27" t="s">
        <v>31</v>
      </c>
      <c r="B23" s="33">
        <f aca="true" t="shared" si="1" ref="B23:J23">SUM(B15:B22)</f>
        <v>20048</v>
      </c>
      <c r="C23" s="33">
        <f t="shared" si="1"/>
        <v>18775</v>
      </c>
      <c r="D23" s="33">
        <f t="shared" si="1"/>
        <v>19625</v>
      </c>
      <c r="E23" s="33">
        <f t="shared" si="1"/>
        <v>15072</v>
      </c>
      <c r="F23" s="33">
        <f t="shared" si="1"/>
        <v>15418</v>
      </c>
      <c r="G23" s="33">
        <f t="shared" si="1"/>
        <v>15748</v>
      </c>
      <c r="H23" s="33">
        <f t="shared" si="1"/>
        <v>15280</v>
      </c>
      <c r="I23" s="33">
        <f t="shared" si="1"/>
        <v>15889</v>
      </c>
      <c r="J23" s="33">
        <f t="shared" si="1"/>
        <v>15199</v>
      </c>
    </row>
    <row r="24" spans="1:10" ht="21" customHeight="1">
      <c r="A24" s="23" t="s">
        <v>30</v>
      </c>
      <c r="B24" s="22">
        <v>3144</v>
      </c>
      <c r="C24" s="19">
        <v>2906</v>
      </c>
      <c r="D24" s="19">
        <v>2490</v>
      </c>
      <c r="E24" s="20">
        <v>2286</v>
      </c>
      <c r="F24" s="20">
        <v>2407</v>
      </c>
      <c r="G24" s="20">
        <v>2542</v>
      </c>
      <c r="H24" s="20">
        <v>2477</v>
      </c>
      <c r="I24" s="20">
        <v>2731</v>
      </c>
      <c r="J24" s="20">
        <v>3299</v>
      </c>
    </row>
    <row r="25" spans="1:10" ht="21" customHeight="1">
      <c r="A25" s="27" t="s">
        <v>9</v>
      </c>
      <c r="B25" s="25">
        <f aca="true" t="shared" si="2" ref="B25:J25">+B24+B23</f>
        <v>23192</v>
      </c>
      <c r="C25" s="25">
        <f t="shared" si="2"/>
        <v>21681</v>
      </c>
      <c r="D25" s="25">
        <f t="shared" si="2"/>
        <v>22115</v>
      </c>
      <c r="E25" s="25">
        <f t="shared" si="2"/>
        <v>17358</v>
      </c>
      <c r="F25" s="25">
        <f t="shared" si="2"/>
        <v>17825</v>
      </c>
      <c r="G25" s="25">
        <f t="shared" si="2"/>
        <v>18290</v>
      </c>
      <c r="H25" s="25">
        <f t="shared" si="2"/>
        <v>17757</v>
      </c>
      <c r="I25" s="25">
        <f t="shared" si="2"/>
        <v>18620</v>
      </c>
      <c r="J25" s="25">
        <f t="shared" si="2"/>
        <v>18498</v>
      </c>
    </row>
    <row r="26" spans="1:10" ht="21" customHeight="1">
      <c r="A26" s="24" t="s">
        <v>17</v>
      </c>
      <c r="B26" s="25">
        <f aca="true" t="shared" si="3" ref="B26:J26">+B25+B13</f>
        <v>37766</v>
      </c>
      <c r="C26" s="25">
        <f t="shared" si="3"/>
        <v>38144</v>
      </c>
      <c r="D26" s="25">
        <f t="shared" si="3"/>
        <v>39068</v>
      </c>
      <c r="E26" s="25">
        <f t="shared" si="3"/>
        <v>35198</v>
      </c>
      <c r="F26" s="25">
        <f t="shared" si="3"/>
        <v>34984</v>
      </c>
      <c r="G26" s="25">
        <f t="shared" si="3"/>
        <v>38808</v>
      </c>
      <c r="H26" s="25">
        <f t="shared" si="3"/>
        <v>43238</v>
      </c>
      <c r="I26" s="25">
        <f t="shared" si="3"/>
        <v>43880</v>
      </c>
      <c r="J26" s="25">
        <f t="shared" si="3"/>
        <v>33984</v>
      </c>
    </row>
    <row r="27" spans="1:10" ht="21" customHeight="1">
      <c r="A27" s="23" t="s">
        <v>10</v>
      </c>
      <c r="B27" s="19">
        <v>0</v>
      </c>
      <c r="C27" s="19">
        <v>2051</v>
      </c>
      <c r="D27" s="20">
        <v>1294</v>
      </c>
      <c r="E27" s="20">
        <v>1327</v>
      </c>
      <c r="F27" s="20">
        <v>0</v>
      </c>
      <c r="G27" s="20">
        <v>638</v>
      </c>
      <c r="H27" s="20">
        <v>1062</v>
      </c>
      <c r="I27" s="20">
        <v>1375</v>
      </c>
      <c r="J27" s="20">
        <v>1298</v>
      </c>
    </row>
    <row r="28" spans="1:10" ht="21" customHeight="1">
      <c r="A28" s="37" t="s">
        <v>11</v>
      </c>
      <c r="B28" s="26">
        <f>+B26+B27</f>
        <v>37766</v>
      </c>
      <c r="C28" s="26">
        <f>SUM(C26:C27)</f>
        <v>40195</v>
      </c>
      <c r="D28" s="26">
        <f>+D26+D27</f>
        <v>40362</v>
      </c>
      <c r="E28" s="26">
        <f aca="true" t="shared" si="4" ref="E28:J28">SUM(E26:E27)</f>
        <v>36525</v>
      </c>
      <c r="F28" s="26">
        <f t="shared" si="4"/>
        <v>34984</v>
      </c>
      <c r="G28" s="26">
        <f t="shared" si="4"/>
        <v>39446</v>
      </c>
      <c r="H28" s="26">
        <f t="shared" si="4"/>
        <v>44300</v>
      </c>
      <c r="I28" s="26">
        <f t="shared" si="4"/>
        <v>45255</v>
      </c>
      <c r="J28" s="26">
        <f t="shared" si="4"/>
        <v>35282</v>
      </c>
    </row>
    <row r="29" spans="1:7" ht="6.75" customHeight="1">
      <c r="A29" s="11"/>
      <c r="B29" s="12"/>
      <c r="C29" s="12"/>
      <c r="D29" s="12"/>
      <c r="E29" s="12"/>
      <c r="F29" s="13"/>
      <c r="G29" s="13"/>
    </row>
    <row r="30" spans="1:10" ht="11.25">
      <c r="A30" s="1" t="s">
        <v>21</v>
      </c>
      <c r="F30" s="34"/>
      <c r="G30" s="34"/>
      <c r="H30" s="34"/>
      <c r="I30" s="34"/>
      <c r="J30" s="34"/>
    </row>
    <row r="31" spans="1:5" ht="11.25">
      <c r="A31" s="1" t="s">
        <v>20</v>
      </c>
      <c r="D31" s="7"/>
      <c r="E31" s="7"/>
    </row>
    <row r="32" ht="11.25" customHeight="1">
      <c r="A32" s="1" t="s">
        <v>24</v>
      </c>
    </row>
    <row r="33" ht="11.25" customHeight="1">
      <c r="A33" s="1" t="s">
        <v>28</v>
      </c>
    </row>
  </sheetData>
  <hyperlinks>
    <hyperlink ref="A28" location="grafico!A1" display="grafico!A1"/>
  </hyperlinks>
  <printOptions horizontalCentered="1" verticalCentered="1"/>
  <pageMargins left="0.46" right="0.1968503937007874" top="0.25" bottom="0.13" header="0.18" footer="0.16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33.140625" style="0" customWidth="1"/>
  </cols>
  <sheetData>
    <row r="1" spans="1:10" ht="12.75">
      <c r="A1" s="38"/>
      <c r="B1" s="39">
        <f>+economato!B4</f>
        <v>1998</v>
      </c>
      <c r="C1" s="39">
        <f>+economato!C4</f>
        <v>1999</v>
      </c>
      <c r="D1" s="39">
        <f>+economato!D4</f>
        <v>2000</v>
      </c>
      <c r="E1" s="39">
        <f>+economato!E4</f>
        <v>2001</v>
      </c>
      <c r="F1" s="39">
        <f>+economato!F4</f>
        <v>2002</v>
      </c>
      <c r="G1" s="39">
        <f>+economato!G4</f>
        <v>2003</v>
      </c>
      <c r="H1" s="39">
        <f>+economato!H4</f>
        <v>2004</v>
      </c>
      <c r="I1" s="39">
        <f>+economato!I4</f>
        <v>2005</v>
      </c>
      <c r="J1" s="40">
        <f>+economato!J4</f>
        <v>2006</v>
      </c>
    </row>
    <row r="2" spans="1:10" ht="12.75">
      <c r="A2" s="41" t="s">
        <v>25</v>
      </c>
      <c r="B2" s="52">
        <f>+economato!B13</f>
        <v>14574</v>
      </c>
      <c r="C2" s="42">
        <f>+economato!C13</f>
        <v>16463</v>
      </c>
      <c r="D2" s="42">
        <f>+economato!D13</f>
        <v>16953</v>
      </c>
      <c r="E2" s="42">
        <f>+economato!E13</f>
        <v>17840</v>
      </c>
      <c r="F2" s="42">
        <f>+economato!F13</f>
        <v>17159</v>
      </c>
      <c r="G2" s="42">
        <f>+economato!G13</f>
        <v>20518</v>
      </c>
      <c r="H2" s="42">
        <f>+economato!H13</f>
        <v>25481</v>
      </c>
      <c r="I2" s="42">
        <f>+economato!I13</f>
        <v>25260</v>
      </c>
      <c r="J2" s="43">
        <f>+economato!J13</f>
        <v>15486</v>
      </c>
    </row>
    <row r="3" spans="1:10" ht="12.75">
      <c r="A3" s="44" t="s">
        <v>32</v>
      </c>
      <c r="B3" s="44">
        <f>+economato!B23</f>
        <v>20048</v>
      </c>
      <c r="C3" s="45">
        <f>+economato!C23</f>
        <v>18775</v>
      </c>
      <c r="D3" s="45">
        <f>+economato!D23</f>
        <v>19625</v>
      </c>
      <c r="E3" s="45">
        <f>+economato!E23</f>
        <v>15072</v>
      </c>
      <c r="F3" s="45">
        <f>+economato!F23</f>
        <v>15418</v>
      </c>
      <c r="G3" s="45">
        <f>+economato!G23</f>
        <v>15748</v>
      </c>
      <c r="H3" s="45">
        <f>+economato!H23</f>
        <v>15280</v>
      </c>
      <c r="I3" s="45">
        <f>+economato!I23</f>
        <v>15889</v>
      </c>
      <c r="J3" s="46">
        <f>+economato!J23</f>
        <v>15199</v>
      </c>
    </row>
    <row r="4" spans="1:10" ht="12.75">
      <c r="A4" s="44" t="s">
        <v>33</v>
      </c>
      <c r="B4" s="44">
        <f>+economato!B24</f>
        <v>3144</v>
      </c>
      <c r="C4" s="45">
        <f>+economato!C24</f>
        <v>2906</v>
      </c>
      <c r="D4" s="45">
        <f>+economato!D24</f>
        <v>2490</v>
      </c>
      <c r="E4" s="45">
        <f>+economato!E24</f>
        <v>2286</v>
      </c>
      <c r="F4" s="45">
        <f>+economato!F24</f>
        <v>2407</v>
      </c>
      <c r="G4" s="45">
        <f>+economato!G24</f>
        <v>2542</v>
      </c>
      <c r="H4" s="45">
        <f>+economato!H24</f>
        <v>2477</v>
      </c>
      <c r="I4" s="45">
        <f>+economato!I24</f>
        <v>2731</v>
      </c>
      <c r="J4" s="46">
        <f>+economato!J24</f>
        <v>3299</v>
      </c>
    </row>
    <row r="5" spans="1:10" ht="12.75">
      <c r="A5" s="47" t="s">
        <v>10</v>
      </c>
      <c r="B5" s="47">
        <f>+economato!B27</f>
        <v>0</v>
      </c>
      <c r="C5" s="48">
        <f>+economato!C27</f>
        <v>2051</v>
      </c>
      <c r="D5" s="48">
        <f>+economato!D27</f>
        <v>1294</v>
      </c>
      <c r="E5" s="48">
        <f>+economato!E27</f>
        <v>1327</v>
      </c>
      <c r="F5" s="48">
        <f>+economato!F27</f>
        <v>0</v>
      </c>
      <c r="G5" s="48">
        <f>+economato!G27</f>
        <v>638</v>
      </c>
      <c r="H5" s="48">
        <f>+economato!H27</f>
        <v>1062</v>
      </c>
      <c r="I5" s="48">
        <f>+economato!I27</f>
        <v>1375</v>
      </c>
      <c r="J5" s="49">
        <f>+economato!J27</f>
        <v>1298</v>
      </c>
    </row>
    <row r="6" spans="1:10" ht="12.75">
      <c r="A6" s="54" t="s">
        <v>26</v>
      </c>
      <c r="B6" s="53">
        <f aca="true" t="shared" si="0" ref="B6:J6">SUM(B2:B5)</f>
        <v>37766</v>
      </c>
      <c r="C6" s="50">
        <f t="shared" si="0"/>
        <v>40195</v>
      </c>
      <c r="D6" s="50">
        <f t="shared" si="0"/>
        <v>40362</v>
      </c>
      <c r="E6" s="50">
        <f t="shared" si="0"/>
        <v>36525</v>
      </c>
      <c r="F6" s="50">
        <f t="shared" si="0"/>
        <v>34984</v>
      </c>
      <c r="G6" s="50">
        <f t="shared" si="0"/>
        <v>39446</v>
      </c>
      <c r="H6" s="50">
        <f t="shared" si="0"/>
        <v>44300</v>
      </c>
      <c r="I6" s="50">
        <f t="shared" si="0"/>
        <v>45255</v>
      </c>
      <c r="J6" s="51">
        <f t="shared" si="0"/>
        <v>35282</v>
      </c>
    </row>
    <row r="7" spans="2:7" ht="12.75">
      <c r="B7" s="35"/>
      <c r="C7" s="35"/>
      <c r="D7" s="35"/>
      <c r="E7" s="35"/>
      <c r="F7" s="35"/>
      <c r="G7" s="35"/>
    </row>
  </sheetData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2004-09-07T06:59:04Z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